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Vé\01 MOJE PROJEKTY\2025\25-05 Morava, OH Bohuslavice\návrh\DPS\rozpočet\"/>
    </mc:Choice>
  </mc:AlternateContent>
  <bookViews>
    <workbookView xWindow="0" yWindow="0" windowWidth="0" windowHeight="0"/>
  </bookViews>
  <sheets>
    <sheet name="Rekapitulace stavby" sheetId="1" r:id="rId1"/>
    <sheet name="00 - SO 00 - VRN - vedlej..." sheetId="2" r:id="rId2"/>
    <sheet name="01 - SO 01 - rozšíření ná..." sheetId="3" r:id="rId3"/>
    <sheet name="02 - SO 02 - opatření pro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SO 00 - VRN - vedlej...'!$C$79:$K$121</definedName>
    <definedName name="_xlnm.Print_Area" localSheetId="1">'00 - SO 00 - VRN - vedlej...'!$C$4:$J$39,'00 - SO 00 - VRN - vedlej...'!$C$45:$J$61,'00 - SO 00 - VRN - vedlej...'!$C$67:$J$121</definedName>
    <definedName name="_xlnm.Print_Titles" localSheetId="1">'00 - SO 00 - VRN - vedlej...'!$79:$79</definedName>
    <definedName name="_xlnm._FilterDatabase" localSheetId="2" hidden="1">'01 - SO 01 - rozšíření ná...'!$C$83:$K$144</definedName>
    <definedName name="_xlnm.Print_Area" localSheetId="2">'01 - SO 01 - rozšíření ná...'!$C$4:$J$39,'01 - SO 01 - rozšíření ná...'!$C$45:$J$65,'01 - SO 01 - rozšíření ná...'!$C$71:$J$144</definedName>
    <definedName name="_xlnm.Print_Titles" localSheetId="2">'01 - SO 01 - rozšíření ná...'!$83:$83</definedName>
    <definedName name="_xlnm._FilterDatabase" localSheetId="3" hidden="1">'02 - SO 02 - opatření pro...'!$C$83:$K$152</definedName>
    <definedName name="_xlnm.Print_Area" localSheetId="3">'02 - SO 02 - opatření pro...'!$C$4:$J$39,'02 - SO 02 - opatření pro...'!$C$45:$J$65,'02 - SO 02 - opatření pro...'!$C$71:$J$152</definedName>
    <definedName name="_xlnm.Print_Titles" localSheetId="3">'02 - SO 02 - opatření pro...'!$83:$83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50"/>
  <c r="BH150"/>
  <c r="BG150"/>
  <c r="BF150"/>
  <c r="T150"/>
  <c r="T149"/>
  <c r="R150"/>
  <c r="R149"/>
  <c r="P150"/>
  <c r="P149"/>
  <c r="BI144"/>
  <c r="BH144"/>
  <c r="BG144"/>
  <c r="BF144"/>
  <c r="T144"/>
  <c r="T143"/>
  <c r="R144"/>
  <c r="R143"/>
  <c r="P144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3" r="J37"/>
  <c r="J36"/>
  <c i="1" r="AY56"/>
  <c i="3" r="J35"/>
  <c i="1" r="AX56"/>
  <c i="3" r="BI142"/>
  <c r="BH142"/>
  <c r="BG142"/>
  <c r="BF142"/>
  <c r="T142"/>
  <c r="T141"/>
  <c r="R142"/>
  <c r="R141"/>
  <c r="P142"/>
  <c r="P141"/>
  <c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4" r="J103"/>
  <c r="J100"/>
  <c i="3" r="BK100"/>
  <c i="2" r="BK105"/>
  <c r="J105"/>
  <c i="3" r="BK92"/>
  <c i="2" r="F36"/>
  <c r="BK103"/>
  <c r="BK119"/>
  <c i="3" r="J129"/>
  <c r="J105"/>
  <c r="J87"/>
  <c r="BK120"/>
  <c i="2" r="J107"/>
  <c r="BK91"/>
  <c i="4" r="J150"/>
  <c r="BK144"/>
  <c r="J112"/>
  <c r="BK150"/>
  <c r="J118"/>
  <c i="2" r="BK113"/>
  <c i="4" r="J97"/>
  <c i="3" r="BK105"/>
  <c i="2" r="J103"/>
  <c r="BK94"/>
  <c r="BK107"/>
  <c i="4" r="BK97"/>
  <c i="3" r="J100"/>
  <c i="2" r="BK85"/>
  <c i="4" r="J133"/>
  <c r="BK106"/>
  <c i="3" r="BK138"/>
  <c i="2" r="BK100"/>
  <c i="3" r="BK142"/>
  <c r="BK115"/>
  <c i="2" r="BK88"/>
  <c r="BK97"/>
  <c i="3" r="J123"/>
  <c i="4" r="J87"/>
  <c i="2" r="J82"/>
  <c r="J88"/>
  <c i="4" r="BK103"/>
  <c i="2" r="J113"/>
  <c i="3" r="BK134"/>
  <c r="BK123"/>
  <c i="1" r="AS54"/>
  <c i="2" r="J100"/>
  <c i="4" r="BK92"/>
  <c i="3" r="J110"/>
  <c r="J97"/>
  <c r="J142"/>
  <c i="2" r="BK82"/>
  <c i="4" r="J106"/>
  <c i="3" r="J120"/>
  <c i="2" r="J119"/>
  <c i="3" r="J134"/>
  <c i="2" r="F37"/>
  <c i="4" r="J92"/>
  <c i="3" r="BK110"/>
  <c i="2" r="J116"/>
  <c i="4" r="BK100"/>
  <c r="BK133"/>
  <c i="2" r="J85"/>
  <c r="J94"/>
  <c i="3" r="J138"/>
  <c i="4" r="BK87"/>
  <c r="BK118"/>
  <c r="BK112"/>
  <c i="2" r="J97"/>
  <c i="3" r="BK97"/>
  <c r="BK129"/>
  <c i="2" r="BK116"/>
  <c i="3" r="J115"/>
  <c i="4" r="J128"/>
  <c r="BK123"/>
  <c i="3" r="J92"/>
  <c i="2" r="J91"/>
  <c i="4" r="J144"/>
  <c i="2" r="J110"/>
  <c i="4" r="BK128"/>
  <c i="3" r="BK87"/>
  <c i="2" r="BK110"/>
  <c i="4" r="BK138"/>
  <c i="2" r="F35"/>
  <c i="4" r="J123"/>
  <c r="J138"/>
  <c i="2" r="F34"/>
  <c l="1" r="P81"/>
  <c r="P80"/>
  <c i="1" r="AU55"/>
  <c i="2" r="R81"/>
  <c r="R80"/>
  <c i="3" r="P86"/>
  <c r="BK128"/>
  <c r="J128"/>
  <c r="J62"/>
  <c r="T86"/>
  <c i="2" r="BK81"/>
  <c r="J81"/>
  <c r="J60"/>
  <c i="3" r="R86"/>
  <c i="4" r="P86"/>
  <c i="3" r="P128"/>
  <c i="4" r="BK86"/>
  <c r="P127"/>
  <c i="2" r="T81"/>
  <c r="T80"/>
  <c i="3" r="T128"/>
  <c i="4" r="BK127"/>
  <c r="J127"/>
  <c r="J62"/>
  <c i="3" r="BK86"/>
  <c r="J86"/>
  <c r="J61"/>
  <c i="4" r="T86"/>
  <c r="T85"/>
  <c r="T84"/>
  <c r="T127"/>
  <c i="3" r="R128"/>
  <c i="4" r="R86"/>
  <c r="R85"/>
  <c r="R84"/>
  <c r="R127"/>
  <c i="3" r="BK137"/>
  <c r="J137"/>
  <c r="J63"/>
  <c r="BK141"/>
  <c r="J141"/>
  <c r="J64"/>
  <c i="4" r="BK149"/>
  <c r="J149"/>
  <c r="J64"/>
  <c r="BK143"/>
  <c r="J143"/>
  <c r="J63"/>
  <c r="J78"/>
  <c r="BE87"/>
  <c r="BE128"/>
  <c r="F55"/>
  <c r="BE97"/>
  <c r="BE100"/>
  <c r="BE106"/>
  <c r="BE118"/>
  <c r="BE103"/>
  <c r="BE150"/>
  <c i="3" r="BK85"/>
  <c r="BK84"/>
  <c r="J84"/>
  <c i="4" r="BE123"/>
  <c r="E74"/>
  <c r="BE92"/>
  <c r="BE112"/>
  <c r="BE133"/>
  <c r="BE138"/>
  <c r="BE144"/>
  <c i="2" r="BK80"/>
  <c r="J80"/>
  <c i="3" r="J78"/>
  <c r="BE100"/>
  <c r="BE115"/>
  <c r="BE110"/>
  <c r="BE92"/>
  <c r="BE120"/>
  <c r="BE138"/>
  <c r="E74"/>
  <c r="F81"/>
  <c r="BE134"/>
  <c r="BE87"/>
  <c r="BE123"/>
  <c r="BE142"/>
  <c r="BE97"/>
  <c r="BE105"/>
  <c r="BE129"/>
  <c i="1" r="BA55"/>
  <c r="BB55"/>
  <c i="2" r="E48"/>
  <c r="J52"/>
  <c r="BE100"/>
  <c r="BE107"/>
  <c r="BE110"/>
  <c r="BE113"/>
  <c r="BE116"/>
  <c i="1" r="BC55"/>
  <c i="2" r="BE103"/>
  <c r="BE105"/>
  <c r="F55"/>
  <c r="BE82"/>
  <c r="BE85"/>
  <c r="BE88"/>
  <c r="BE91"/>
  <c r="BE94"/>
  <c r="BE97"/>
  <c r="BE119"/>
  <c i="1" r="BD55"/>
  <c i="2" r="J34"/>
  <c i="3" r="J30"/>
  <c i="4" r="F34"/>
  <c i="1" r="BA57"/>
  <c i="4" r="F36"/>
  <c i="1" r="BC57"/>
  <c i="4" r="F35"/>
  <c i="1" r="BB57"/>
  <c i="3" r="F36"/>
  <c i="1" r="BC56"/>
  <c i="4" r="F37"/>
  <c i="1" r="BD57"/>
  <c i="4" r="J34"/>
  <c i="1" r="AW57"/>
  <c i="3" r="F35"/>
  <c i="1" r="BB56"/>
  <c i="2" r="J30"/>
  <c i="3" r="F34"/>
  <c i="1" r="BA56"/>
  <c i="3" r="J34"/>
  <c i="1" r="AW56"/>
  <c i="3" r="F37"/>
  <c i="1" r="BD56"/>
  <c l="1" r="AW55"/>
  <c i="3" r="T85"/>
  <c r="T84"/>
  <c i="4" r="BK85"/>
  <c r="BK84"/>
  <c r="J84"/>
  <c r="J59"/>
  <c r="P85"/>
  <c r="P84"/>
  <c i="1" r="AU57"/>
  <c i="3" r="P85"/>
  <c r="P84"/>
  <c i="1" r="AU56"/>
  <c i="3" r="R85"/>
  <c r="R84"/>
  <c i="4" r="J86"/>
  <c r="J61"/>
  <c i="1" r="AG56"/>
  <c i="3" r="J59"/>
  <c r="J85"/>
  <c r="J60"/>
  <c i="1" r="AG55"/>
  <c i="2" r="J59"/>
  <c i="1" r="BD54"/>
  <c r="W33"/>
  <c i="2" r="F33"/>
  <c i="1" r="AZ55"/>
  <c i="4" r="F33"/>
  <c i="1" r="AZ57"/>
  <c i="4" r="J33"/>
  <c i="1" r="AV57"/>
  <c r="AT57"/>
  <c i="3" r="F33"/>
  <c i="1" r="AZ56"/>
  <c r="BC54"/>
  <c r="AY54"/>
  <c i="3" r="J33"/>
  <c i="1" r="AV56"/>
  <c r="AT56"/>
  <c r="AN56"/>
  <c r="BA54"/>
  <c r="AW54"/>
  <c r="AK30"/>
  <c i="2" r="J33"/>
  <c i="1" r="AV55"/>
  <c r="AT55"/>
  <c r="AN55"/>
  <c r="BB54"/>
  <c r="AX54"/>
  <c i="4" l="1" r="J85"/>
  <c r="J60"/>
  <c i="3" r="J39"/>
  <c i="2" r="J39"/>
  <c i="1" r="AU54"/>
  <c r="W32"/>
  <c r="W31"/>
  <c r="AZ54"/>
  <c r="AV54"/>
  <c r="AK29"/>
  <c i="4" r="J30"/>
  <c i="1" r="AG57"/>
  <c r="AG54"/>
  <c r="AK26"/>
  <c r="W30"/>
  <c i="4" l="1" r="J39"/>
  <c i="1" r="AN57"/>
  <c r="AK3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<sst xmlns="http://schemas.openxmlformats.org/spreadsheetml/2006/main">
  <si>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</si>
  <si>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</si>
  <si>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</si>
  <si>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</si>
  <si>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</si>
  <si>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{bb985adb-9fb1-4c03-8fed-50baba8035fc}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</si>
  <si>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</si>
  <si>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</si>
  <si>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</si>
  <si>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</si>
  <si>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</si>
  <si>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</si>
  <si>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</si>
  <si>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</si>
  <si>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</si>
  <si>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</si>
  <si>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</si>
  <si>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Morava, OH Bohuslavice - Vitošov, opatření proti průsakům</t>
  </si>
  <si>
    <t>KSO:</t>
  </si>
  <si>
    <t/>
  </si>
  <si>
    <t>CC-CZ:</t>
  </si>
  <si>
    <t>Místo:</t>
  </si>
  <si>
    <t>KN Bohuslavice</t>
  </si>
  <si>
    <t>Datum:</t>
  </si>
  <si>
    <t>18. 8. 2025</t>
  </si>
  <si>
    <t>Zadavatel:</t>
  </si>
  <si>
    <t>IČ:</t>
  </si>
  <si>
    <t>70890013</t>
  </si>
  <si>
    <t>Povodí Moravy, s.p.</t>
  </si>
  <si>
    <t>DIČ:</t>
  </si>
  <si>
    <t>CZ70890013</t>
  </si>
  <si>
    <t>Účastník: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</si>
  <si>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</si>
  <si>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</si>
  <si>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</si>
  <si>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</si>
  <si>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</si>
  <si>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</si>
  <si>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</si>
  <si>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</si>
  <si>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</si>
  <si>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</si>
  <si>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</si>
  <si>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</si>
  <si>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</si>
  <si>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</si>
  <si>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</si>
  <si>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</si>
  <si>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</si>
  <si>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</si>
  <si>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</si>
  <si>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</si>
  <si>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</si>
  <si>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</si>
  <si>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</si>
  <si>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</si>
  <si>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</si>
  <si>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</si>
  <si>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</si>
  <si>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</si>
  <si>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</si>
  <si>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</si>
  <si>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</si>
  <si>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</si>
  <si>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</si>
  <si>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</si>
  <si>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</si>
  <si>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</si>
  <si>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</si>
  <si>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</si>
  <si>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</si>
  <si>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</si>
  <si>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</si>
  <si>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</si>
  <si>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</si>
  <si>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</si>
  <si>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</si>
  <si>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</si>
  <si>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</si>
  <si>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</si>
  <si>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</si>
  <si>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00 - VRN - vedlejší rozpočtové náklady</t>
  </si>
  <si>
    <t>STA</t>
  </si>
  <si>
    <t>1</t>
  </si>
  <si>
    <t>{fd089047-7e8c-4277-ad6b-a7612ed97a72}</t>
  </si>
  <si>
    <t>2</t>
  </si>
  <si>
    <t>01</t>
  </si>
  <si>
    <t>SO 01 - rozšíření návodního líce hráze</t>
  </si>
  <si>
    <t>{467c55da-d5d1-4c29-b490-d874665dbce4}</t>
  </si>
  <si>
    <t>02</t>
  </si>
  <si>
    <t>SO 02 - opatření proti průsakům - těsnící clona</t>
  </si>
  <si>
    <t>{033e8c65-1213-4bff-9e68-0251fa569cb5}</t>
  </si>
  <si>
    <t>KRYCÍ LIST SOUPISU PRACÍ</t>
  </si>
  <si>
    <t>Objekt:</t>
  </si>
  <si>
    <t>00 - SO 00 -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</si>
  <si>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</si>
  <si>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</si>
  <si>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</si>
  <si>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</si>
  <si>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</si>
  <si>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</si>
  <si>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</si>
  <si>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</si>
  <si>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</si>
  <si>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</si>
  <si>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</si>
  <si>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</si>
  <si>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</si>
  <si>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</si>
  <si>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</si>
  <si>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</si>
  <si>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</si>
  <si>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</si>
  <si>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</si>
  <si>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</si>
  <si>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</si>
  <si>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</si>
  <si>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</si>
  <si>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R01</t>
  </si>
  <si>
    <t>Vytyčení stavby</t>
  </si>
  <si>
    <t>soubor</t>
  </si>
  <si>
    <t>4</t>
  </si>
  <si>
    <t>-660923817</t>
  </si>
  <si>
    <t>PP</t>
  </si>
  <si>
    <t>P</t>
  </si>
  <si>
    <t xml:space="preserve"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</si>
  <si>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</si>
  <si>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</si>
  <si>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-1927204271</t>
  </si>
  <si>
    <t>Poznámka k položce:_x000d_
- zřízení, provoz a likvidace zařízení staveniště, včetně případných přípojek, přístupů, deponií apod._x000d_
- včetně případného nájmu za pozemky_x000d_
- zajištění umístění štítku o povolení stavby</t>
  </si>
  <si>
    <t>3</t>
  </si>
  <si>
    <t>R05</t>
  </si>
  <si>
    <t>Protokolární předání stavbou dotčených pozemků</t>
  </si>
  <si>
    <t>352786707</t>
  </si>
  <si>
    <t>Poznámka k položce:_x000d_
- včetně komunikací, uvedených do původního stavu, zpět jejich vlastníkům_x000d_
- včetně případných nájmů za využití pozemků pro účely stavby_x000d_
- včetně majektu investora - koruny hrází</t>
  </si>
  <si>
    <t>R06</t>
  </si>
  <si>
    <t>Zpracování a předání dokumentace</t>
  </si>
  <si>
    <t>-639517531</t>
  </si>
  <si>
    <t>Poznámka k položce:_x000d_
- skutečného provedení stavby (2 paré + 1 v elektronické formě) objednateli a zaměření skutečného provedení stavby _x000d_
- geodetická část dokumentace (2 paré + 1 v elektronické formě) v rozsahu odpovídajícím příslušným právním předpisům_x000d_
- včetně zápisu do digitalní technické mapy KÚ _x000d_
- pořízení fotodokumentace stavby</t>
  </si>
  <si>
    <t>R13</t>
  </si>
  <si>
    <t>Vytyčení inženýrských sítí</t>
  </si>
  <si>
    <t>-1443378940</t>
  </si>
  <si>
    <t>Poznámka k položce:_x000d_
- vytýčení, zajištění, předání stávajícího vedení včetně veškerých předávacíh protokolů</t>
  </si>
  <si>
    <t>6</t>
  </si>
  <si>
    <t>R15</t>
  </si>
  <si>
    <t>Dočasná dopravní opatření</t>
  </si>
  <si>
    <t>361066015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</si>
  <si>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</si>
  <si>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7</t>
  </si>
  <si>
    <t>R16</t>
  </si>
  <si>
    <t>Zajištění plnění povinností dle zák. č. 309/2006 Sb.</t>
  </si>
  <si>
    <t>-1313442157</t>
  </si>
  <si>
    <t>Poznámka k položce:_x000d_
- především opatření vyplívající z plánu BOZP, havarijního a povoldňového plánu</t>
  </si>
  <si>
    <t>8</t>
  </si>
  <si>
    <t>R17</t>
  </si>
  <si>
    <t>Aktualizace havarijního a povodňového plánu pro celou stavbu</t>
  </si>
  <si>
    <t>-1887818486</t>
  </si>
  <si>
    <t>9</t>
  </si>
  <si>
    <t>R18</t>
  </si>
  <si>
    <t>Kompletní pasportizace okolních pozemků, komunikací a budov před zahájením stavby</t>
  </si>
  <si>
    <t>-400719728</t>
  </si>
  <si>
    <t>10</t>
  </si>
  <si>
    <t>R21</t>
  </si>
  <si>
    <t>Čištění komunikací</t>
  </si>
  <si>
    <t>2008818723</t>
  </si>
  <si>
    <t>Poznámka k položce:_x000d_
- průběžné čištění komunikací v průběhu stavby</t>
  </si>
  <si>
    <t>11</t>
  </si>
  <si>
    <t>R23</t>
  </si>
  <si>
    <t>Zajištění biologického dozoru při výstavbě odborně způsobilou osobou</t>
  </si>
  <si>
    <t>455678323</t>
  </si>
  <si>
    <t>Poznámka k položce:_x000d_
- zajištění kompletní činnosti biologického dozoru po dobu stavby a to včetně případného transferu živočichů a dalších opatření nařízených dozorem</t>
  </si>
  <si>
    <t>R24</t>
  </si>
  <si>
    <t xml:space="preserve">Zkouška zhutnění násypu zemin </t>
  </si>
  <si>
    <t>-754007211</t>
  </si>
  <si>
    <t>Poznámka k položce:_x000d_
- násypy zemní hráze_x000d_
- místa odběrů určí TDS_x000d_
- zkoušky provádět pro každých 500 m3 násypů v rámci každého objektu_x000d_
- míra zhutnění 95% PS a vyšší _x000d_
- předpokládaný počet 5 zkoušek</t>
  </si>
  <si>
    <t>13</t>
  </si>
  <si>
    <t>R27</t>
  </si>
  <si>
    <t>Pasportizace ochranných hrází</t>
  </si>
  <si>
    <t>-1480914424</t>
  </si>
  <si>
    <t>Poznámka k položce:_x000d_
- pasportizace ochranných hrází dle popisu v D.1._x000d_
- včetně geodetického zaměření před a po realizaci stavby_x000d_
- včetně všech nezbytných úkonů pro uvedení hrází do původního stavu</t>
  </si>
  <si>
    <t>14</t>
  </si>
  <si>
    <t>R28</t>
  </si>
  <si>
    <t>Nájem za používání zemědělských pozemků pro zařízení staveniště</t>
  </si>
  <si>
    <t>124955410</t>
  </si>
  <si>
    <t>Poznámka k položce:_x000d_
- předpokládaná cena za nájem pozemků 50 000,- Kč celkem</t>
  </si>
  <si>
    <t>01 - SO 01 - rozšíření návodního líce hráze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</si>
  <si>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</si>
  <si>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</si>
  <si>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</si>
  <si>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</si>
  <si>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</si>
  <si>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HSV</t>
  </si>
  <si>
    <t>Práce a dodávky HSV</t>
  </si>
  <si>
    <t>Zemní práce</t>
  </si>
  <si>
    <t>121151123</t>
  </si>
  <si>
    <t>Sejmutí ornice plochy přes 500 m2 tl vrstvy do 200 mm strojně</t>
  </si>
  <si>
    <t>m2</t>
  </si>
  <si>
    <t>2110241981</t>
  </si>
  <si>
    <t>Sejmutí ornice strojně při souvislé ploše přes 500 m2, tl. vrstvy do 200 mm</t>
  </si>
  <si>
    <t>Online PSC</t>
  </si>
  <si>
    <t>https://podminky.urs.cz/item/CS_URS_2025_02/121151123</t>
  </si>
  <si>
    <t>VV</t>
  </si>
  <si>
    <t>"plocha úpravy"1500</t>
  </si>
  <si>
    <t>Součet</t>
  </si>
  <si>
    <t>171103201</t>
  </si>
  <si>
    <t>Uložení sypanin z horniny třídy těžitelnosti I a II skupiny 1 až 4 do hrází nádrží se zhutněním 100 % PS C s příměsí jílu do 20 %</t>
  </si>
  <si>
    <t>m3</t>
  </si>
  <si>
    <t>-1521117242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</si>
  <si>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</si>
  <si>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https://podminky.urs.cz/item/CS_URS_2025_02/171103201</t>
  </si>
  <si>
    <t>"objem násypů"2050</t>
  </si>
  <si>
    <t>M</t>
  </si>
  <si>
    <t>00572410</t>
  </si>
  <si>
    <t>osivo směs travní parková</t>
  </si>
  <si>
    <t>kg</t>
  </si>
  <si>
    <t>963062675</t>
  </si>
  <si>
    <t>1500*0,02 'Přepočtené koeficientem množství</t>
  </si>
  <si>
    <t>16</t>
  </si>
  <si>
    <t>181451123</t>
  </si>
  <si>
    <t>Založení lučního trávníku výsevem pl přes 1000 m2 ve svahu přes 1:2 do 1:1</t>
  </si>
  <si>
    <t>1233687257</t>
  </si>
  <si>
    <t>Založení trávníku na půdě předem připravené plochy přes 1000 m2 výsevem včetně utažení lučního na svahu přes 1:2 do 1:1</t>
  </si>
  <si>
    <t>https://podminky.urs.cz/item/CS_URS_2025_02/181451123</t>
  </si>
  <si>
    <t>181951112</t>
  </si>
  <si>
    <t>Úprava pláně v hornině třídy těžitelnosti I skupiny 1 až 3 se zhutněním strojně</t>
  </si>
  <si>
    <t>-1385700246</t>
  </si>
  <si>
    <t>Úprava pláně vyrovnáním výškových rozdílů strojně v hornině třídy těžitelnosti I, skupiny 1 až 3 se zhutněním</t>
  </si>
  <si>
    <t>https://podminky.urs.cz/item/CS_URS_2025_02/181951112</t>
  </si>
  <si>
    <t>"plocha úpravy"1200</t>
  </si>
  <si>
    <t>182251101</t>
  </si>
  <si>
    <t>Svahování násypů strojně</t>
  </si>
  <si>
    <t>477534979</t>
  </si>
  <si>
    <t>Svahování trvalých svahů do projektovaných profilů strojně s potřebným přemístěním výkopku při svahování násypů v jakékoliv hornině</t>
  </si>
  <si>
    <t>https://podminky.urs.cz/item/CS_URS_2025_02/182251101</t>
  </si>
  <si>
    <t>"plocha úpravy"300</t>
  </si>
  <si>
    <t>182351133</t>
  </si>
  <si>
    <t>Rozprostření ornice pl přes 500 m2 ve svahu přes 1:5 tl vrstvy do 200 mm strojně</t>
  </si>
  <si>
    <t>-2064705665</t>
  </si>
  <si>
    <t>Rozprostření a urovnání ornice ve svahu sklonu přes 1:5 strojně při souvislé ploše přes 500 m2, tl. vrstvy do 200 mm</t>
  </si>
  <si>
    <t>https://podminky.urs.cz/item/CS_URS_2025_02/182351133</t>
  </si>
  <si>
    <t>19</t>
  </si>
  <si>
    <t>R13001</t>
  </si>
  <si>
    <t>Nakládání s přebytečnou vytěženou ornicí</t>
  </si>
  <si>
    <t>-1318009082</t>
  </si>
  <si>
    <t>Poznámka k položce:_x000d_
- včetně manipulace a vodorovné dopravy_x000d_
- včetně likvidace dle platné legislativy</t>
  </si>
  <si>
    <t>R17001</t>
  </si>
  <si>
    <t>Nákup zeminy</t>
  </si>
  <si>
    <t>1651164687</t>
  </si>
  <si>
    <t>Poznámka k položce:_x000d_
- zajištění vhodné zeminy pro hutnění do tělesa hráze_x000d_
- včetně zatřídění zeminy, zrnitnostní křivky a zkoušky zhutnitelnosti dle PS_x000d_
- včetně dopravy na stavbu</t>
  </si>
  <si>
    <t>Zakládání</t>
  </si>
  <si>
    <t>213111111</t>
  </si>
  <si>
    <t>Stabilizace základové spáry zřízením vrstvy z geomříže tkané</t>
  </si>
  <si>
    <t>-1069508187</t>
  </si>
  <si>
    <t>https://podminky.urs.cz/item/CS_URS_2025_02/213111111</t>
  </si>
  <si>
    <t>69321063</t>
  </si>
  <si>
    <t>geomříž dvouosá tkaná PES s tahovou pevností podélně i příčně 40kN/m</t>
  </si>
  <si>
    <t>-331248346</t>
  </si>
  <si>
    <t>1500*1,1845 'Přepočtené koeficientem množství</t>
  </si>
  <si>
    <t>Vodorovné konstrukce</t>
  </si>
  <si>
    <t>R46001</t>
  </si>
  <si>
    <t>Závora - D+M</t>
  </si>
  <si>
    <t>kus</t>
  </si>
  <si>
    <t>-1373812512</t>
  </si>
  <si>
    <t>Poznámka k položce:_x000d_
- dle specifikace v PD - výkers D.5. Závora_x000d_
- včetně dodávky a montáže_x000d_
- včetně povrchové úpravy závory dle specifikace</t>
  </si>
  <si>
    <t>998</t>
  </si>
  <si>
    <t>Přesun hmot</t>
  </si>
  <si>
    <t>15</t>
  </si>
  <si>
    <t>998332011</t>
  </si>
  <si>
    <t>Přesun hmot pro úpravy vodních toků a kanály</t>
  </si>
  <si>
    <t>t</t>
  </si>
  <si>
    <t>-2052789281</t>
  </si>
  <si>
    <t>Přesun hmot pro úpravy vodních toků a kanály, hráze rybníků apod. dopravní vzdálenost do 500 m</t>
  </si>
  <si>
    <t>https://podminky.urs.cz/item/CS_URS_2025_02/998332011</t>
  </si>
  <si>
    <t>02 - SO 02 - opatření proti průsakům - těsnící clona</t>
  </si>
  <si>
    <t xml:space="preserve">    5 - Komunikace pozemní</t>
  </si>
  <si>
    <t xml:space="preserve">    9 - Ostatní konstrukce a práce, bourání</t>
  </si>
  <si>
    <t>132351254</t>
  </si>
  <si>
    <t>Hloubení rýh nezapažených š do 2000 mm v hornině třídy těžitelnosti II skupiny 4 objem do 500 m3 strojně</t>
  </si>
  <si>
    <t>591668329</t>
  </si>
  <si>
    <t>Hloubení nezapažených rýh šířky přes 800 do 2 000 mm strojně s urovnáním dna do předepsaného profilu a spádu v hornině třídy těžitelnosti II skupiny 4 přes 100 do 500 m3</t>
  </si>
  <si>
    <t>https://podminky.urs.cz/item/CS_URS_2025_02/132351254</t>
  </si>
  <si>
    <t>"rýha pro těsnící clonu"131*1,5*0,34</t>
  </si>
  <si>
    <t>162351103</t>
  </si>
  <si>
    <t>Vodorovné přemístění přes 50 do 500 m výkopku/sypaniny z horniny třídy těžitelnosti I skupiny 1 až 3</t>
  </si>
  <si>
    <t>-345490926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</si>
  <si>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</si>
  <si>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</si>
  <si>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"rýha pro těsnící clonu - na mezideponii"131*1,5*0,34</t>
  </si>
  <si>
    <t>Odstranění stávající geotextilie</t>
  </si>
  <si>
    <t>m</t>
  </si>
  <si>
    <t>-2075833421</t>
  </si>
  <si>
    <t>Poznámka k položce:_x000d_
- pod konstrukčními vrstvami zpevněné koruny hráze_x000d_
- pro potřeby vibrování štětovnic_x000d_
- včetně likvidace dle platné legislativy</t>
  </si>
  <si>
    <t>R13002</t>
  </si>
  <si>
    <t>Příplatek za stížené podmínky hloubení rýh</t>
  </si>
  <si>
    <t>-513555144</t>
  </si>
  <si>
    <t>Poznámka k položce:_x000d_
- pod konstrukčními vrstvami umístěna geotextílie_x000d_
- odkopat bez poškození geotextílie</t>
  </si>
  <si>
    <t>R13003</t>
  </si>
  <si>
    <t>Likvidace původních konstrukčních vrstev</t>
  </si>
  <si>
    <t>-895667336</t>
  </si>
  <si>
    <t>Poznámka k položce:_x000d_
- původní konstrukční vrstvy koruny hráze_x000d_
- včetně naložení_x000d_
- včetně vodorovného přesunu_x000d_
- likvidace dle platné legislativy</t>
  </si>
  <si>
    <t>153112115</t>
  </si>
  <si>
    <t>Nastražení ocelových štětovnic dl do 10 m ve stísněných podmínkách z terénu</t>
  </si>
  <si>
    <t>644293880</t>
  </si>
  <si>
    <t>Zřízení beraněných stěn z ocelových štětovnic z terénu nastražení štětovnic ve stísněných podmínkách, délky do 10 m</t>
  </si>
  <si>
    <t>https://podminky.urs.cz/item/CS_URS_2025_02/153112115</t>
  </si>
  <si>
    <t>Poznámka k položce:_x000d_
- položka je včetně manipulace se štětovnicemi po koruně hráze</t>
  </si>
  <si>
    <t>"štětovnicová stěna - 217 ks délky 5 m"130,2*5</t>
  </si>
  <si>
    <t>153112132</t>
  </si>
  <si>
    <t>Zaberanění ocelových štětovnic na dl do 8 m ve stísněných podmínkách z terénu</t>
  </si>
  <si>
    <t>-782562990</t>
  </si>
  <si>
    <t>Zřízení beraněných stěn z ocelových štětovnic z terénu zaberanění štětovnic ve stísněných podmínkách, délky do 8 m</t>
  </si>
  <si>
    <t>https://podminky.urs.cz/item/CS_URS_2025_02/153112132</t>
  </si>
  <si>
    <t>1164250894</t>
  </si>
  <si>
    <t>"rýha pro těsnící clonu"131*1,5*0,4</t>
  </si>
  <si>
    <t>R15001</t>
  </si>
  <si>
    <t>Štětovnice Larsen jakost S240 GP VL 604</t>
  </si>
  <si>
    <t>-1021789616</t>
  </si>
  <si>
    <t>"jednotková hmotnost - 123,5 kg/m2"651*123,5/1000</t>
  </si>
  <si>
    <t>Komunikace pozemní</t>
  </si>
  <si>
    <t>564831111</t>
  </si>
  <si>
    <t>Podklad ze štěrkodrtě ŠD plochy přes 100 m2 tl 100 mm</t>
  </si>
  <si>
    <t>-167025089</t>
  </si>
  <si>
    <t>Podklad ze štěrkodrti ŠD s rozprostřením a zhutněním plochy přes 100 m2, po zhutnění tl. 100 mm</t>
  </si>
  <si>
    <t>https://podminky.urs.cz/item/CS_URS_2025_02/564831111</t>
  </si>
  <si>
    <t>"rýha pro těsnící clonu - fr. 0-32 mm"131*1,5</t>
  </si>
  <si>
    <t>564861111</t>
  </si>
  <si>
    <t>Podklad ze štěrkodrtě ŠD plochy přes 100 m2 tl 200 mm</t>
  </si>
  <si>
    <t>-168807491</t>
  </si>
  <si>
    <t>Podklad ze štěrkodrti ŠD s rozprostřením a zhutněním plochy přes 100 m2, po zhutnění tl. 200 mm</t>
  </si>
  <si>
    <t>https://podminky.urs.cz/item/CS_URS_2025_02/564861111</t>
  </si>
  <si>
    <t>"rýha pro těsnící clonu - fr. 0-63 mm"131*1,5</t>
  </si>
  <si>
    <t>17</t>
  </si>
  <si>
    <t>571907113</t>
  </si>
  <si>
    <t>Posyp krytu kamenivem drceným nebo těženým přes 40 do 45 kg/m2</t>
  </si>
  <si>
    <t>1377171531</t>
  </si>
  <si>
    <t>Posyp podkladu nebo krytu s rozprostřením a zhutněním kamenivem drceným nebo těženým, v množství přes 40 do 45 kg/m2</t>
  </si>
  <si>
    <t>https://podminky.urs.cz/item/CS_URS_2025_02/571907113</t>
  </si>
  <si>
    <t>"koruna hráze - fr. 0-4 mm ve dvou vrstvách tl. 20 mm"2*131*3</t>
  </si>
  <si>
    <t>Ostatní konstrukce a práce, bourání</t>
  </si>
  <si>
    <t>919726124</t>
  </si>
  <si>
    <t>Geotextilie pro ochranu, separaci a filtraci netkaná měrná hm přes 500 do 800 g/m2</t>
  </si>
  <si>
    <t>390644656</t>
  </si>
  <si>
    <t>Geotextilie netkaná pro ochranu, separaci nebo filtraci měrná hmotnost přes 500 do 800 g/m2</t>
  </si>
  <si>
    <t>https://podminky.urs.cz/item/CS_URS_2025_02/919726124</t>
  </si>
  <si>
    <t>"rýha pro těsnící clonu"131*1,5</t>
  </si>
  <si>
    <t>998331011</t>
  </si>
  <si>
    <t>Přesun hmot pro nádrže</t>
  </si>
  <si>
    <t>1694502902</t>
  </si>
  <si>
    <t>Přesun hmot pro nádrže dopravní vzdálenost do 500 m</t>
  </si>
  <si>
    <t>https://podminky.urs.cz/item/CS_URS_2025_02/998331011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</si>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</sst>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1151123" TargetMode="External" /><Relationship Id="rId2" Type="http://schemas.openxmlformats.org/officeDocument/2006/relationships/hyperlink" Target="https://podminky.urs.cz/item/CS_URS_2025_02/171103201" TargetMode="External" /><Relationship Id="rId3" Type="http://schemas.openxmlformats.org/officeDocument/2006/relationships/hyperlink" Target="https://podminky.urs.cz/item/CS_URS_2025_02/181451123" TargetMode="External" /><Relationship Id="rId4" Type="http://schemas.openxmlformats.org/officeDocument/2006/relationships/hyperlink" Target="https://podminky.urs.cz/item/CS_URS_2025_02/181951112" TargetMode="External" /><Relationship Id="rId5" Type="http://schemas.openxmlformats.org/officeDocument/2006/relationships/hyperlink" Target="https://podminky.urs.cz/item/CS_URS_2025_02/182251101" TargetMode="External" /><Relationship Id="rId6" Type="http://schemas.openxmlformats.org/officeDocument/2006/relationships/hyperlink" Target="https://podminky.urs.cz/item/CS_URS_2025_02/182351133" TargetMode="External" /><Relationship Id="rId7" Type="http://schemas.openxmlformats.org/officeDocument/2006/relationships/hyperlink" Target="https://podminky.urs.cz/item/CS_URS_2025_02/213111111" TargetMode="External" /><Relationship Id="rId8" Type="http://schemas.openxmlformats.org/officeDocument/2006/relationships/hyperlink" Target="https://podminky.urs.cz/item/CS_URS_2025_02/9983320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351254" TargetMode="External" /><Relationship Id="rId2" Type="http://schemas.openxmlformats.org/officeDocument/2006/relationships/hyperlink" Target="https://podminky.urs.cz/item/CS_URS_2025_02/162351103" TargetMode="External" /><Relationship Id="rId3" Type="http://schemas.openxmlformats.org/officeDocument/2006/relationships/hyperlink" Target="https://podminky.urs.cz/item/CS_URS_2025_02/153112115" TargetMode="External" /><Relationship Id="rId4" Type="http://schemas.openxmlformats.org/officeDocument/2006/relationships/hyperlink" Target="https://podminky.urs.cz/item/CS_URS_2025_02/153112132" TargetMode="External" /><Relationship Id="rId5" Type="http://schemas.openxmlformats.org/officeDocument/2006/relationships/hyperlink" Target="https://podminky.urs.cz/item/CS_URS_2025_02/171103201" TargetMode="External" /><Relationship Id="rId6" Type="http://schemas.openxmlformats.org/officeDocument/2006/relationships/hyperlink" Target="https://podminky.urs.cz/item/CS_URS_2025_02/564831111" TargetMode="External" /><Relationship Id="rId7" Type="http://schemas.openxmlformats.org/officeDocument/2006/relationships/hyperlink" Target="https://podminky.urs.cz/item/CS_URS_2025_02/564861111" TargetMode="External" /><Relationship Id="rId8" Type="http://schemas.openxmlformats.org/officeDocument/2006/relationships/hyperlink" Target="https://podminky.urs.cz/item/CS_URS_2025_02/571907113" TargetMode="External" /><Relationship Id="rId9" Type="http://schemas.openxmlformats.org/officeDocument/2006/relationships/hyperlink" Target="https://podminky.urs.cz/item/CS_URS_2025_02/919726124" TargetMode="External" /><Relationship Id="rId10" Type="http://schemas.openxmlformats.org/officeDocument/2006/relationships/hyperlink" Target="https://podminky.urs.cz/item/CS_URS_2025_02/9983310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25-05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Morava, OH Bohuslavice - Vitošov, opatření proti průsakům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KN Bohuslavice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18. 8. 2025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Vít Pučálek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Ing. Vít Pučálek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SO 00 - VRN - vedlej...'!J30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'00 - SO 00 - VRN - vedlej...'!P80</f>
        <v>0</v>
      </c>
      <c r="AV55" s="121">
        <f>'00 - SO 00 - VRN - vedlej...'!J33</f>
        <v>0</v>
      </c>
      <c r="AW55" s="121">
        <f>'00 - SO 00 - VRN - vedlej...'!J34</f>
        <v>0</v>
      </c>
      <c r="AX55" s="121">
        <f>'00 - SO 00 - VRN - vedlej...'!J35</f>
        <v>0</v>
      </c>
      <c r="AY55" s="121">
        <f>'00 - SO 00 - VRN - vedlej...'!J36</f>
        <v>0</v>
      </c>
      <c r="AZ55" s="121">
        <f>'00 - SO 00 - VRN - vedlej...'!F33</f>
        <v>0</v>
      </c>
      <c r="BA55" s="121">
        <f>'00 - SO 00 - VRN - vedlej...'!F34</f>
        <v>0</v>
      </c>
      <c r="BB55" s="121">
        <f>'00 - SO 00 - VRN - vedlej...'!F35</f>
        <v>0</v>
      </c>
      <c r="BC55" s="121">
        <f>'00 - SO 00 - VRN - vedlej...'!F36</f>
        <v>0</v>
      </c>
      <c r="BD55" s="123">
        <f>'00 - SO 00 - VRN - vedlej...'!F37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SO 01 - rozšíření ná...'!J30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'01 - SO 01 - rozšíření ná...'!P84</f>
        <v>0</v>
      </c>
      <c r="AV56" s="121">
        <f>'01 - SO 01 - rozšíření ná...'!J33</f>
        <v>0</v>
      </c>
      <c r="AW56" s="121">
        <f>'01 - SO 01 - rozšíření ná...'!J34</f>
        <v>0</v>
      </c>
      <c r="AX56" s="121">
        <f>'01 - SO 01 - rozšíření ná...'!J35</f>
        <v>0</v>
      </c>
      <c r="AY56" s="121">
        <f>'01 - SO 01 - rozšíření ná...'!J36</f>
        <v>0</v>
      </c>
      <c r="AZ56" s="121">
        <f>'01 - SO 01 - rozšíření ná...'!F33</f>
        <v>0</v>
      </c>
      <c r="BA56" s="121">
        <f>'01 - SO 01 - rozšíření ná...'!F34</f>
        <v>0</v>
      </c>
      <c r="BB56" s="121">
        <f>'01 - SO 01 - rozšíření ná...'!F35</f>
        <v>0</v>
      </c>
      <c r="BC56" s="121">
        <f>'01 - SO 01 - rozšíření ná...'!F36</f>
        <v>0</v>
      </c>
      <c r="BD56" s="123">
        <f>'01 - SO 01 - rozšíření ná...'!F37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24.7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'02 - SO 02 - opatření pro...'!J30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5">
        <v>0</v>
      </c>
      <c r="AT57" s="126">
        <f>ROUND(SUM(AV57:AW57),2)</f>
        <v>0</v>
      </c>
      <c r="AU57" s="127">
        <f>'02 - SO 02 - opatření pro...'!P84</f>
        <v>0</v>
      </c>
      <c r="AV57" s="126">
        <f>'02 - SO 02 - opatření pro...'!J33</f>
        <v>0</v>
      </c>
      <c r="AW57" s="126">
        <f>'02 - SO 02 - opatření pro...'!J34</f>
        <v>0</v>
      </c>
      <c r="AX57" s="126">
        <f>'02 - SO 02 - opatření pro...'!J35</f>
        <v>0</v>
      </c>
      <c r="AY57" s="126">
        <f>'02 - SO 02 - opatření pro...'!J36</f>
        <v>0</v>
      </c>
      <c r="AZ57" s="126">
        <f>'02 - SO 02 - opatření pro...'!F33</f>
        <v>0</v>
      </c>
      <c r="BA57" s="126">
        <f>'02 - SO 02 - opatření pro...'!F34</f>
        <v>0</v>
      </c>
      <c r="BB57" s="126">
        <f>'02 - SO 02 - opatření pro...'!F35</f>
        <v>0</v>
      </c>
      <c r="BC57" s="126">
        <f>'02 - SO 02 - opatření pro...'!F36</f>
        <v>0</v>
      </c>
      <c r="BD57" s="128">
        <f>'02 - SO 02 - opatření pro...'!F37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Zl4fnxkfbbNdaQSjIZrtlbn3R7Oa+CvSwXr3HRRb/sRP8rdf13exSJnjdOFnn4Edkxv2fy6lfkNVHIDDrJIQdw==" hashValue="/a1w899CSsAjl20uOEYR0A2TLVuCdewJRV025aR/nz5HwhSyME1a9obzgCDcQW3b+koGE+Kn5/hBN68kFhUBsQ==" algorithmName="SHA-512" password="C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SO 00 - VRN - vedlej...'!C2" display="/"/>
    <hyperlink ref="A56" location="'01 - SO 01 - rozšíření ná...'!C2" display="/"/>
    <hyperlink ref="A57" location="'02 - SO 02 - opatření pr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Morava, OH Bohuslavice - Vitošov, opatření proti průsakům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18. 8. 2025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ROUND((SUM(BE80:BE121)),  2)</f>
        <v>0</v>
      </c>
      <c r="G33" s="39"/>
      <c r="H33" s="39"/>
      <c r="I33" s="149">
        <v>0.20999999999999999</v>
      </c>
      <c r="J33" s="148">
        <f>ROUND(((SUM(BE80:BE121))*I33),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ROUND((SUM(BF80:BF121)),  2)</f>
        <v>0</v>
      </c>
      <c r="G34" s="39"/>
      <c r="H34" s="39"/>
      <c r="I34" s="149">
        <v>0.12</v>
      </c>
      <c r="J34" s="148">
        <f>ROUND(((SUM(BF80:BF121))*I34),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ROUND((SUM(BG80:BG121)),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ROUND((SUM(BH80:BH121)),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ROUND((SUM(BI80:BI121)),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Morava, OH Bohuslavice - Vitošov, opatření proti průsakům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SO 00 - 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KN Bohuslavice</v>
      </c>
      <c r="G52" s="41"/>
      <c r="H52" s="41"/>
      <c r="I52" s="33" t="s">
        <v>23</v>
      </c>
      <c r="J52" s="73" t="str">
        <f>IF(J12="","",J12)</f>
        <v>18. 8. 2025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100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Morava, OH Bohuslavice - Vitošov, opatření proti průsakům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00 - SO 00 - VRN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KN Bohuslavice</v>
      </c>
      <c r="G74" s="41"/>
      <c r="H74" s="41"/>
      <c r="I74" s="33" t="s">
        <v>23</v>
      </c>
      <c r="J74" s="73" t="str">
        <f>IF(J12="","",J12)</f>
        <v>18. 8. 2025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Povodí Moravy, s.p.</v>
      </c>
      <c r="G76" s="41"/>
      <c r="H76" s="41"/>
      <c r="I76" s="33" t="s">
        <v>33</v>
      </c>
      <c r="J76" s="37" t="str">
        <f>E21</f>
        <v>Ing. Vít Pučálek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Ing. Vít Pučálek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101</v>
      </c>
      <c r="D79" s="175" t="s">
        <v>60</v>
      </c>
      <c r="E79" s="175" t="s">
        <v>56</v>
      </c>
      <c r="F79" s="175" t="s">
        <v>57</v>
      </c>
      <c r="G79" s="175" t="s">
        <v>102</v>
      </c>
      <c r="H79" s="175" t="s">
        <v>103</v>
      </c>
      <c r="I79" s="175" t="s">
        <v>104</v>
      </c>
      <c r="J79" s="176" t="s">
        <v>97</v>
      </c>
      <c r="K79" s="177" t="s">
        <v>105</v>
      </c>
      <c r="L79" s="178"/>
      <c r="M79" s="93" t="s">
        <v>19</v>
      </c>
      <c r="N79" s="94" t="s">
        <v>45</v>
      </c>
      <c r="O79" s="94" t="s">
        <v>106</v>
      </c>
      <c r="P79" s="94" t="s">
        <v>107</v>
      </c>
      <c r="Q79" s="94" t="s">
        <v>108</v>
      </c>
      <c r="R79" s="94" t="s">
        <v>109</v>
      </c>
      <c r="S79" s="94" t="s">
        <v>110</v>
      </c>
      <c r="T79" s="95" t="s">
        <v>111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112</v>
      </c>
      <c r="D80" s="41"/>
      <c r="E80" s="41"/>
      <c r="F80" s="41"/>
      <c r="G80" s="41"/>
      <c r="H80" s="41"/>
      <c r="I80" s="41"/>
      <c r="J80" s="179">
        <f>BK80</f>
        <v>0</v>
      </c>
      <c r="K80" s="41"/>
      <c r="L80" s="45"/>
      <c r="M80" s="96"/>
      <c r="N80" s="180"/>
      <c r="O80" s="97"/>
      <c r="P80" s="181">
        <f>P81</f>
        <v>0</v>
      </c>
      <c r="Q80" s="97"/>
      <c r="R80" s="181">
        <f>R81</f>
        <v>0</v>
      </c>
      <c r="S80" s="97"/>
      <c r="T80" s="182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98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74</v>
      </c>
      <c r="E81" s="187" t="s">
        <v>113</v>
      </c>
      <c r="F81" s="187" t="s">
        <v>114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SUM(P82:P121)</f>
        <v>0</v>
      </c>
      <c r="Q81" s="192"/>
      <c r="R81" s="193">
        <f>SUM(R82:R121)</f>
        <v>0</v>
      </c>
      <c r="S81" s="192"/>
      <c r="T81" s="194">
        <f>SUM(T82:T121)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115</v>
      </c>
      <c r="AT81" s="196" t="s">
        <v>74</v>
      </c>
      <c r="AU81" s="196" t="s">
        <v>75</v>
      </c>
      <c r="AY81" s="195" t="s">
        <v>116</v>
      </c>
      <c r="BK81" s="197">
        <f>SUM(BK82:BK121)</f>
        <v>0</v>
      </c>
    </row>
    <row r="82" s="2" customFormat="1" ht="16.5" customHeight="1">
      <c r="A82" s="39"/>
      <c r="B82" s="40"/>
      <c r="C82" s="198" t="s">
        <v>83</v>
      </c>
      <c r="D82" s="198" t="s">
        <v>117</v>
      </c>
      <c r="E82" s="199" t="s">
        <v>118</v>
      </c>
      <c r="F82" s="200" t="s">
        <v>119</v>
      </c>
      <c r="G82" s="201" t="s">
        <v>120</v>
      </c>
      <c r="H82" s="202">
        <v>1</v>
      </c>
      <c r="I82" s="203"/>
      <c r="J82" s="204">
        <f>ROUND(I82*H82,2)</f>
        <v>0</v>
      </c>
      <c r="K82" s="205"/>
      <c r="L82" s="45"/>
      <c r="M82" s="206" t="s">
        <v>19</v>
      </c>
      <c r="N82" s="207" t="s">
        <v>46</v>
      </c>
      <c r="O82" s="85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0" t="s">
        <v>121</v>
      </c>
      <c r="AT82" s="210" t="s">
        <v>117</v>
      </c>
      <c r="AU82" s="210" t="s">
        <v>83</v>
      </c>
      <c r="AY82" s="18" t="s">
        <v>116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18" t="s">
        <v>83</v>
      </c>
      <c r="BK82" s="211">
        <f>ROUND(I82*H82,2)</f>
        <v>0</v>
      </c>
      <c r="BL82" s="18" t="s">
        <v>121</v>
      </c>
      <c r="BM82" s="210" t="s">
        <v>122</v>
      </c>
    </row>
    <row r="83" s="2" customFormat="1">
      <c r="A83" s="39"/>
      <c r="B83" s="40"/>
      <c r="C83" s="41"/>
      <c r="D83" s="212" t="s">
        <v>123</v>
      </c>
      <c r="E83" s="41"/>
      <c r="F83" s="213" t="s">
        <v>119</v>
      </c>
      <c r="G83" s="41"/>
      <c r="H83" s="41"/>
      <c r="I83" s="214"/>
      <c r="J83" s="41"/>
      <c r="K83" s="41"/>
      <c r="L83" s="45"/>
      <c r="M83" s="215"/>
      <c r="N83" s="216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123</v>
      </c>
      <c r="AU83" s="18" t="s">
        <v>83</v>
      </c>
    </row>
    <row r="84" s="2" customFormat="1">
      <c r="A84" s="39"/>
      <c r="B84" s="40"/>
      <c r="C84" s="41"/>
      <c r="D84" s="212" t="s">
        <v>124</v>
      </c>
      <c r="E84" s="41"/>
      <c r="F84" s="217" t="s">
        <v>125</v>
      </c>
      <c r="G84" s="41"/>
      <c r="H84" s="41"/>
      <c r="I84" s="214"/>
      <c r="J84" s="41"/>
      <c r="K84" s="41"/>
      <c r="L84" s="45"/>
      <c r="M84" s="215"/>
      <c r="N84" s="216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124</v>
      </c>
      <c r="AU84" s="18" t="s">
        <v>83</v>
      </c>
    </row>
    <row r="85" s="2" customFormat="1" ht="16.5" customHeight="1">
      <c r="A85" s="39"/>
      <c r="B85" s="40"/>
      <c r="C85" s="198" t="s">
        <v>85</v>
      </c>
      <c r="D85" s="198" t="s">
        <v>117</v>
      </c>
      <c r="E85" s="199" t="s">
        <v>126</v>
      </c>
      <c r="F85" s="200" t="s">
        <v>127</v>
      </c>
      <c r="G85" s="201" t="s">
        <v>120</v>
      </c>
      <c r="H85" s="202">
        <v>1</v>
      </c>
      <c r="I85" s="203"/>
      <c r="J85" s="204">
        <f>ROUND(I85*H85,2)</f>
        <v>0</v>
      </c>
      <c r="K85" s="205"/>
      <c r="L85" s="45"/>
      <c r="M85" s="206" t="s">
        <v>19</v>
      </c>
      <c r="N85" s="207" t="s">
        <v>46</v>
      </c>
      <c r="O85" s="85"/>
      <c r="P85" s="208">
        <f>O85*H85</f>
        <v>0</v>
      </c>
      <c r="Q85" s="208">
        <v>0</v>
      </c>
      <c r="R85" s="208">
        <f>Q85*H85</f>
        <v>0</v>
      </c>
      <c r="S85" s="208">
        <v>0</v>
      </c>
      <c r="T85" s="20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0" t="s">
        <v>121</v>
      </c>
      <c r="AT85" s="210" t="s">
        <v>117</v>
      </c>
      <c r="AU85" s="210" t="s">
        <v>83</v>
      </c>
      <c r="AY85" s="18" t="s">
        <v>116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18" t="s">
        <v>83</v>
      </c>
      <c r="BK85" s="211">
        <f>ROUND(I85*H85,2)</f>
        <v>0</v>
      </c>
      <c r="BL85" s="18" t="s">
        <v>121</v>
      </c>
      <c r="BM85" s="210" t="s">
        <v>128</v>
      </c>
    </row>
    <row r="86" s="2" customFormat="1">
      <c r="A86" s="39"/>
      <c r="B86" s="40"/>
      <c r="C86" s="41"/>
      <c r="D86" s="212" t="s">
        <v>123</v>
      </c>
      <c r="E86" s="41"/>
      <c r="F86" s="213" t="s">
        <v>127</v>
      </c>
      <c r="G86" s="41"/>
      <c r="H86" s="41"/>
      <c r="I86" s="214"/>
      <c r="J86" s="41"/>
      <c r="K86" s="41"/>
      <c r="L86" s="45"/>
      <c r="M86" s="215"/>
      <c r="N86" s="216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123</v>
      </c>
      <c r="AU86" s="18" t="s">
        <v>83</v>
      </c>
    </row>
    <row r="87" s="2" customFormat="1">
      <c r="A87" s="39"/>
      <c r="B87" s="40"/>
      <c r="C87" s="41"/>
      <c r="D87" s="212" t="s">
        <v>124</v>
      </c>
      <c r="E87" s="41"/>
      <c r="F87" s="217" t="s">
        <v>129</v>
      </c>
      <c r="G87" s="41"/>
      <c r="H87" s="41"/>
      <c r="I87" s="214"/>
      <c r="J87" s="41"/>
      <c r="K87" s="41"/>
      <c r="L87" s="45"/>
      <c r="M87" s="215"/>
      <c r="N87" s="216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124</v>
      </c>
      <c r="AU87" s="18" t="s">
        <v>83</v>
      </c>
    </row>
    <row r="88" s="2" customFormat="1" ht="16.5" customHeight="1">
      <c r="A88" s="39"/>
      <c r="B88" s="40"/>
      <c r="C88" s="198" t="s">
        <v>130</v>
      </c>
      <c r="D88" s="198" t="s">
        <v>117</v>
      </c>
      <c r="E88" s="199" t="s">
        <v>131</v>
      </c>
      <c r="F88" s="200" t="s">
        <v>132</v>
      </c>
      <c r="G88" s="201" t="s">
        <v>120</v>
      </c>
      <c r="H88" s="202">
        <v>1</v>
      </c>
      <c r="I88" s="203"/>
      <c r="J88" s="204">
        <f>ROUND(I88*H88,2)</f>
        <v>0</v>
      </c>
      <c r="K88" s="205"/>
      <c r="L88" s="45"/>
      <c r="M88" s="206" t="s">
        <v>19</v>
      </c>
      <c r="N88" s="207" t="s">
        <v>46</v>
      </c>
      <c r="O88" s="8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0" t="s">
        <v>121</v>
      </c>
      <c r="AT88" s="210" t="s">
        <v>117</v>
      </c>
      <c r="AU88" s="210" t="s">
        <v>83</v>
      </c>
      <c r="AY88" s="18" t="s">
        <v>116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8" t="s">
        <v>83</v>
      </c>
      <c r="BK88" s="211">
        <f>ROUND(I88*H88,2)</f>
        <v>0</v>
      </c>
      <c r="BL88" s="18" t="s">
        <v>121</v>
      </c>
      <c r="BM88" s="210" t="s">
        <v>133</v>
      </c>
    </row>
    <row r="89" s="2" customFormat="1">
      <c r="A89" s="39"/>
      <c r="B89" s="40"/>
      <c r="C89" s="41"/>
      <c r="D89" s="212" t="s">
        <v>123</v>
      </c>
      <c r="E89" s="41"/>
      <c r="F89" s="213" t="s">
        <v>132</v>
      </c>
      <c r="G89" s="41"/>
      <c r="H89" s="41"/>
      <c r="I89" s="214"/>
      <c r="J89" s="41"/>
      <c r="K89" s="41"/>
      <c r="L89" s="45"/>
      <c r="M89" s="215"/>
      <c r="N89" s="21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123</v>
      </c>
      <c r="AU89" s="18" t="s">
        <v>83</v>
      </c>
    </row>
    <row r="90" s="2" customFormat="1">
      <c r="A90" s="39"/>
      <c r="B90" s="40"/>
      <c r="C90" s="41"/>
      <c r="D90" s="212" t="s">
        <v>124</v>
      </c>
      <c r="E90" s="41"/>
      <c r="F90" s="217" t="s">
        <v>134</v>
      </c>
      <c r="G90" s="41"/>
      <c r="H90" s="41"/>
      <c r="I90" s="214"/>
      <c r="J90" s="41"/>
      <c r="K90" s="41"/>
      <c r="L90" s="45"/>
      <c r="M90" s="215"/>
      <c r="N90" s="21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124</v>
      </c>
      <c r="AU90" s="18" t="s">
        <v>83</v>
      </c>
    </row>
    <row r="91" s="2" customFormat="1" ht="16.5" customHeight="1">
      <c r="A91" s="39"/>
      <c r="B91" s="40"/>
      <c r="C91" s="198" t="s">
        <v>121</v>
      </c>
      <c r="D91" s="198" t="s">
        <v>117</v>
      </c>
      <c r="E91" s="199" t="s">
        <v>135</v>
      </c>
      <c r="F91" s="200" t="s">
        <v>136</v>
      </c>
      <c r="G91" s="201" t="s">
        <v>120</v>
      </c>
      <c r="H91" s="202">
        <v>1</v>
      </c>
      <c r="I91" s="203"/>
      <c r="J91" s="204">
        <f>ROUND(I91*H91,2)</f>
        <v>0</v>
      </c>
      <c r="K91" s="205"/>
      <c r="L91" s="45"/>
      <c r="M91" s="206" t="s">
        <v>19</v>
      </c>
      <c r="N91" s="207" t="s">
        <v>46</v>
      </c>
      <c r="O91" s="85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0" t="s">
        <v>121</v>
      </c>
      <c r="AT91" s="210" t="s">
        <v>117</v>
      </c>
      <c r="AU91" s="210" t="s">
        <v>83</v>
      </c>
      <c r="AY91" s="18" t="s">
        <v>116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8" t="s">
        <v>83</v>
      </c>
      <c r="BK91" s="211">
        <f>ROUND(I91*H91,2)</f>
        <v>0</v>
      </c>
      <c r="BL91" s="18" t="s">
        <v>121</v>
      </c>
      <c r="BM91" s="210" t="s">
        <v>137</v>
      </c>
    </row>
    <row r="92" s="2" customFormat="1">
      <c r="A92" s="39"/>
      <c r="B92" s="40"/>
      <c r="C92" s="41"/>
      <c r="D92" s="212" t="s">
        <v>123</v>
      </c>
      <c r="E92" s="41"/>
      <c r="F92" s="213" t="s">
        <v>136</v>
      </c>
      <c r="G92" s="41"/>
      <c r="H92" s="41"/>
      <c r="I92" s="214"/>
      <c r="J92" s="41"/>
      <c r="K92" s="41"/>
      <c r="L92" s="45"/>
      <c r="M92" s="215"/>
      <c r="N92" s="216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123</v>
      </c>
      <c r="AU92" s="18" t="s">
        <v>83</v>
      </c>
    </row>
    <row r="93" s="2" customFormat="1">
      <c r="A93" s="39"/>
      <c r="B93" s="40"/>
      <c r="C93" s="41"/>
      <c r="D93" s="212" t="s">
        <v>124</v>
      </c>
      <c r="E93" s="41"/>
      <c r="F93" s="217" t="s">
        <v>138</v>
      </c>
      <c r="G93" s="41"/>
      <c r="H93" s="41"/>
      <c r="I93" s="214"/>
      <c r="J93" s="41"/>
      <c r="K93" s="41"/>
      <c r="L93" s="45"/>
      <c r="M93" s="215"/>
      <c r="N93" s="216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83</v>
      </c>
    </row>
    <row r="94" s="2" customFormat="1" ht="16.5" customHeight="1">
      <c r="A94" s="39"/>
      <c r="B94" s="40"/>
      <c r="C94" s="198" t="s">
        <v>115</v>
      </c>
      <c r="D94" s="198" t="s">
        <v>117</v>
      </c>
      <c r="E94" s="199" t="s">
        <v>139</v>
      </c>
      <c r="F94" s="200" t="s">
        <v>140</v>
      </c>
      <c r="G94" s="201" t="s">
        <v>120</v>
      </c>
      <c r="H94" s="202">
        <v>1</v>
      </c>
      <c r="I94" s="203"/>
      <c r="J94" s="204">
        <f>ROUND(I94*H94,2)</f>
        <v>0</v>
      </c>
      <c r="K94" s="205"/>
      <c r="L94" s="45"/>
      <c r="M94" s="206" t="s">
        <v>19</v>
      </c>
      <c r="N94" s="207" t="s">
        <v>46</v>
      </c>
      <c r="O94" s="8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0" t="s">
        <v>121</v>
      </c>
      <c r="AT94" s="210" t="s">
        <v>117</v>
      </c>
      <c r="AU94" s="210" t="s">
        <v>83</v>
      </c>
      <c r="AY94" s="18" t="s">
        <v>116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8" t="s">
        <v>83</v>
      </c>
      <c r="BK94" s="211">
        <f>ROUND(I94*H94,2)</f>
        <v>0</v>
      </c>
      <c r="BL94" s="18" t="s">
        <v>121</v>
      </c>
      <c r="BM94" s="210" t="s">
        <v>141</v>
      </c>
    </row>
    <row r="95" s="2" customFormat="1">
      <c r="A95" s="39"/>
      <c r="B95" s="40"/>
      <c r="C95" s="41"/>
      <c r="D95" s="212" t="s">
        <v>123</v>
      </c>
      <c r="E95" s="41"/>
      <c r="F95" s="213" t="s">
        <v>140</v>
      </c>
      <c r="G95" s="41"/>
      <c r="H95" s="41"/>
      <c r="I95" s="214"/>
      <c r="J95" s="41"/>
      <c r="K95" s="41"/>
      <c r="L95" s="45"/>
      <c r="M95" s="215"/>
      <c r="N95" s="216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123</v>
      </c>
      <c r="AU95" s="18" t="s">
        <v>83</v>
      </c>
    </row>
    <row r="96" s="2" customFormat="1">
      <c r="A96" s="39"/>
      <c r="B96" s="40"/>
      <c r="C96" s="41"/>
      <c r="D96" s="212" t="s">
        <v>124</v>
      </c>
      <c r="E96" s="41"/>
      <c r="F96" s="217" t="s">
        <v>142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83</v>
      </c>
    </row>
    <row r="97" s="2" customFormat="1" ht="16.5" customHeight="1">
      <c r="A97" s="39"/>
      <c r="B97" s="40"/>
      <c r="C97" s="198" t="s">
        <v>143</v>
      </c>
      <c r="D97" s="198" t="s">
        <v>117</v>
      </c>
      <c r="E97" s="199" t="s">
        <v>144</v>
      </c>
      <c r="F97" s="200" t="s">
        <v>145</v>
      </c>
      <c r="G97" s="201" t="s">
        <v>120</v>
      </c>
      <c r="H97" s="202">
        <v>1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121</v>
      </c>
      <c r="AT97" s="210" t="s">
        <v>117</v>
      </c>
      <c r="AU97" s="210" t="s">
        <v>83</v>
      </c>
      <c r="AY97" s="18" t="s">
        <v>116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121</v>
      </c>
      <c r="BM97" s="210" t="s">
        <v>146</v>
      </c>
    </row>
    <row r="98" s="2" customFormat="1">
      <c r="A98" s="39"/>
      <c r="B98" s="40"/>
      <c r="C98" s="41"/>
      <c r="D98" s="212" t="s">
        <v>123</v>
      </c>
      <c r="E98" s="41"/>
      <c r="F98" s="213" t="s">
        <v>145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123</v>
      </c>
      <c r="AU98" s="18" t="s">
        <v>83</v>
      </c>
    </row>
    <row r="99" s="2" customFormat="1">
      <c r="A99" s="39"/>
      <c r="B99" s="40"/>
      <c r="C99" s="41"/>
      <c r="D99" s="212" t="s">
        <v>124</v>
      </c>
      <c r="E99" s="41"/>
      <c r="F99" s="217" t="s">
        <v>147</v>
      </c>
      <c r="G99" s="41"/>
      <c r="H99" s="41"/>
      <c r="I99" s="214"/>
      <c r="J99" s="41"/>
      <c r="K99" s="41"/>
      <c r="L99" s="45"/>
      <c r="M99" s="215"/>
      <c r="N99" s="21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124</v>
      </c>
      <c r="AU99" s="18" t="s">
        <v>83</v>
      </c>
    </row>
    <row r="100" s="2" customFormat="1" ht="21.75" customHeight="1">
      <c r="A100" s="39"/>
      <c r="B100" s="40"/>
      <c r="C100" s="198" t="s">
        <v>148</v>
      </c>
      <c r="D100" s="198" t="s">
        <v>117</v>
      </c>
      <c r="E100" s="199" t="s">
        <v>149</v>
      </c>
      <c r="F100" s="200" t="s">
        <v>150</v>
      </c>
      <c r="G100" s="201" t="s">
        <v>120</v>
      </c>
      <c r="H100" s="202">
        <v>1</v>
      </c>
      <c r="I100" s="203"/>
      <c r="J100" s="204">
        <f>ROUND(I100*H100,2)</f>
        <v>0</v>
      </c>
      <c r="K100" s="205"/>
      <c r="L100" s="45"/>
      <c r="M100" s="206" t="s">
        <v>19</v>
      </c>
      <c r="N100" s="207" t="s">
        <v>46</v>
      </c>
      <c r="O100" s="8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0" t="s">
        <v>121</v>
      </c>
      <c r="AT100" s="210" t="s">
        <v>117</v>
      </c>
      <c r="AU100" s="210" t="s">
        <v>83</v>
      </c>
      <c r="AY100" s="18" t="s">
        <v>116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8" t="s">
        <v>83</v>
      </c>
      <c r="BK100" s="211">
        <f>ROUND(I100*H100,2)</f>
        <v>0</v>
      </c>
      <c r="BL100" s="18" t="s">
        <v>121</v>
      </c>
      <c r="BM100" s="210" t="s">
        <v>151</v>
      </c>
    </row>
    <row r="101" s="2" customFormat="1">
      <c r="A101" s="39"/>
      <c r="B101" s="40"/>
      <c r="C101" s="41"/>
      <c r="D101" s="212" t="s">
        <v>123</v>
      </c>
      <c r="E101" s="41"/>
      <c r="F101" s="213" t="s">
        <v>150</v>
      </c>
      <c r="G101" s="41"/>
      <c r="H101" s="41"/>
      <c r="I101" s="214"/>
      <c r="J101" s="41"/>
      <c r="K101" s="41"/>
      <c r="L101" s="45"/>
      <c r="M101" s="215"/>
      <c r="N101" s="21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123</v>
      </c>
      <c r="AU101" s="18" t="s">
        <v>83</v>
      </c>
    </row>
    <row r="102" s="2" customFormat="1">
      <c r="A102" s="39"/>
      <c r="B102" s="40"/>
      <c r="C102" s="41"/>
      <c r="D102" s="212" t="s">
        <v>124</v>
      </c>
      <c r="E102" s="41"/>
      <c r="F102" s="217" t="s">
        <v>152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124</v>
      </c>
      <c r="AU102" s="18" t="s">
        <v>83</v>
      </c>
    </row>
    <row r="103" s="2" customFormat="1" ht="24.15" customHeight="1">
      <c r="A103" s="39"/>
      <c r="B103" s="40"/>
      <c r="C103" s="198" t="s">
        <v>153</v>
      </c>
      <c r="D103" s="198" t="s">
        <v>117</v>
      </c>
      <c r="E103" s="199" t="s">
        <v>154</v>
      </c>
      <c r="F103" s="200" t="s">
        <v>155</v>
      </c>
      <c r="G103" s="201" t="s">
        <v>120</v>
      </c>
      <c r="H103" s="202">
        <v>1</v>
      </c>
      <c r="I103" s="203"/>
      <c r="J103" s="204">
        <f>ROUND(I103*H103,2)</f>
        <v>0</v>
      </c>
      <c r="K103" s="205"/>
      <c r="L103" s="45"/>
      <c r="M103" s="206" t="s">
        <v>19</v>
      </c>
      <c r="N103" s="207" t="s">
        <v>46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121</v>
      </c>
      <c r="AT103" s="210" t="s">
        <v>117</v>
      </c>
      <c r="AU103" s="210" t="s">
        <v>83</v>
      </c>
      <c r="AY103" s="18" t="s">
        <v>116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83</v>
      </c>
      <c r="BK103" s="211">
        <f>ROUND(I103*H103,2)</f>
        <v>0</v>
      </c>
      <c r="BL103" s="18" t="s">
        <v>121</v>
      </c>
      <c r="BM103" s="210" t="s">
        <v>156</v>
      </c>
    </row>
    <row r="104" s="2" customFormat="1">
      <c r="A104" s="39"/>
      <c r="B104" s="40"/>
      <c r="C104" s="41"/>
      <c r="D104" s="212" t="s">
        <v>123</v>
      </c>
      <c r="E104" s="41"/>
      <c r="F104" s="213" t="s">
        <v>155</v>
      </c>
      <c r="G104" s="41"/>
      <c r="H104" s="41"/>
      <c r="I104" s="214"/>
      <c r="J104" s="41"/>
      <c r="K104" s="41"/>
      <c r="L104" s="45"/>
      <c r="M104" s="215"/>
      <c r="N104" s="21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123</v>
      </c>
      <c r="AU104" s="18" t="s">
        <v>83</v>
      </c>
    </row>
    <row r="105" s="2" customFormat="1" ht="24.15" customHeight="1">
      <c r="A105" s="39"/>
      <c r="B105" s="40"/>
      <c r="C105" s="198" t="s">
        <v>157</v>
      </c>
      <c r="D105" s="198" t="s">
        <v>117</v>
      </c>
      <c r="E105" s="199" t="s">
        <v>158</v>
      </c>
      <c r="F105" s="200" t="s">
        <v>159</v>
      </c>
      <c r="G105" s="201" t="s">
        <v>120</v>
      </c>
      <c r="H105" s="202">
        <v>1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121</v>
      </c>
      <c r="AT105" s="210" t="s">
        <v>117</v>
      </c>
      <c r="AU105" s="210" t="s">
        <v>83</v>
      </c>
      <c r="AY105" s="18" t="s">
        <v>116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121</v>
      </c>
      <c r="BM105" s="210" t="s">
        <v>160</v>
      </c>
    </row>
    <row r="106" s="2" customFormat="1">
      <c r="A106" s="39"/>
      <c r="B106" s="40"/>
      <c r="C106" s="41"/>
      <c r="D106" s="212" t="s">
        <v>123</v>
      </c>
      <c r="E106" s="41"/>
      <c r="F106" s="213" t="s">
        <v>159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123</v>
      </c>
      <c r="AU106" s="18" t="s">
        <v>83</v>
      </c>
    </row>
    <row r="107" s="2" customFormat="1" ht="16.5" customHeight="1">
      <c r="A107" s="39"/>
      <c r="B107" s="40"/>
      <c r="C107" s="198" t="s">
        <v>161</v>
      </c>
      <c r="D107" s="198" t="s">
        <v>117</v>
      </c>
      <c r="E107" s="199" t="s">
        <v>162</v>
      </c>
      <c r="F107" s="200" t="s">
        <v>163</v>
      </c>
      <c r="G107" s="201" t="s">
        <v>120</v>
      </c>
      <c r="H107" s="202">
        <v>1</v>
      </c>
      <c r="I107" s="203"/>
      <c r="J107" s="204">
        <f>ROUND(I107*H107,2)</f>
        <v>0</v>
      </c>
      <c r="K107" s="205"/>
      <c r="L107" s="45"/>
      <c r="M107" s="206" t="s">
        <v>19</v>
      </c>
      <c r="N107" s="207" t="s">
        <v>46</v>
      </c>
      <c r="O107" s="85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0" t="s">
        <v>121</v>
      </c>
      <c r="AT107" s="210" t="s">
        <v>117</v>
      </c>
      <c r="AU107" s="210" t="s">
        <v>83</v>
      </c>
      <c r="AY107" s="18" t="s">
        <v>116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8" t="s">
        <v>83</v>
      </c>
      <c r="BK107" s="211">
        <f>ROUND(I107*H107,2)</f>
        <v>0</v>
      </c>
      <c r="BL107" s="18" t="s">
        <v>121</v>
      </c>
      <c r="BM107" s="210" t="s">
        <v>164</v>
      </c>
    </row>
    <row r="108" s="2" customFormat="1">
      <c r="A108" s="39"/>
      <c r="B108" s="40"/>
      <c r="C108" s="41"/>
      <c r="D108" s="212" t="s">
        <v>123</v>
      </c>
      <c r="E108" s="41"/>
      <c r="F108" s="213" t="s">
        <v>163</v>
      </c>
      <c r="G108" s="41"/>
      <c r="H108" s="41"/>
      <c r="I108" s="214"/>
      <c r="J108" s="41"/>
      <c r="K108" s="41"/>
      <c r="L108" s="45"/>
      <c r="M108" s="215"/>
      <c r="N108" s="21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123</v>
      </c>
      <c r="AU108" s="18" t="s">
        <v>83</v>
      </c>
    </row>
    <row r="109" s="2" customFormat="1">
      <c r="A109" s="39"/>
      <c r="B109" s="40"/>
      <c r="C109" s="41"/>
      <c r="D109" s="212" t="s">
        <v>124</v>
      </c>
      <c r="E109" s="41"/>
      <c r="F109" s="217" t="s">
        <v>165</v>
      </c>
      <c r="G109" s="41"/>
      <c r="H109" s="41"/>
      <c r="I109" s="214"/>
      <c r="J109" s="41"/>
      <c r="K109" s="41"/>
      <c r="L109" s="45"/>
      <c r="M109" s="215"/>
      <c r="N109" s="21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124</v>
      </c>
      <c r="AU109" s="18" t="s">
        <v>83</v>
      </c>
    </row>
    <row r="110" s="2" customFormat="1" ht="24.15" customHeight="1">
      <c r="A110" s="39"/>
      <c r="B110" s="40"/>
      <c r="C110" s="198" t="s">
        <v>166</v>
      </c>
      <c r="D110" s="198" t="s">
        <v>117</v>
      </c>
      <c r="E110" s="199" t="s">
        <v>167</v>
      </c>
      <c r="F110" s="200" t="s">
        <v>168</v>
      </c>
      <c r="G110" s="201" t="s">
        <v>120</v>
      </c>
      <c r="H110" s="202">
        <v>1</v>
      </c>
      <c r="I110" s="203"/>
      <c r="J110" s="204">
        <f>ROUND(I110*H110,2)</f>
        <v>0</v>
      </c>
      <c r="K110" s="205"/>
      <c r="L110" s="45"/>
      <c r="M110" s="206" t="s">
        <v>19</v>
      </c>
      <c r="N110" s="207" t="s">
        <v>46</v>
      </c>
      <c r="O110" s="85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0" t="s">
        <v>121</v>
      </c>
      <c r="AT110" s="210" t="s">
        <v>117</v>
      </c>
      <c r="AU110" s="210" t="s">
        <v>83</v>
      </c>
      <c r="AY110" s="18" t="s">
        <v>116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8" t="s">
        <v>83</v>
      </c>
      <c r="BK110" s="211">
        <f>ROUND(I110*H110,2)</f>
        <v>0</v>
      </c>
      <c r="BL110" s="18" t="s">
        <v>121</v>
      </c>
      <c r="BM110" s="210" t="s">
        <v>169</v>
      </c>
    </row>
    <row r="111" s="2" customFormat="1">
      <c r="A111" s="39"/>
      <c r="B111" s="40"/>
      <c r="C111" s="41"/>
      <c r="D111" s="212" t="s">
        <v>123</v>
      </c>
      <c r="E111" s="41"/>
      <c r="F111" s="213" t="s">
        <v>168</v>
      </c>
      <c r="G111" s="41"/>
      <c r="H111" s="41"/>
      <c r="I111" s="214"/>
      <c r="J111" s="41"/>
      <c r="K111" s="41"/>
      <c r="L111" s="45"/>
      <c r="M111" s="215"/>
      <c r="N111" s="216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123</v>
      </c>
      <c r="AU111" s="18" t="s">
        <v>83</v>
      </c>
    </row>
    <row r="112" s="2" customFormat="1">
      <c r="A112" s="39"/>
      <c r="B112" s="40"/>
      <c r="C112" s="41"/>
      <c r="D112" s="212" t="s">
        <v>124</v>
      </c>
      <c r="E112" s="41"/>
      <c r="F112" s="217" t="s">
        <v>170</v>
      </c>
      <c r="G112" s="41"/>
      <c r="H112" s="41"/>
      <c r="I112" s="214"/>
      <c r="J112" s="41"/>
      <c r="K112" s="41"/>
      <c r="L112" s="45"/>
      <c r="M112" s="215"/>
      <c r="N112" s="216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124</v>
      </c>
      <c r="AU112" s="18" t="s">
        <v>83</v>
      </c>
    </row>
    <row r="113" s="2" customFormat="1" ht="16.5" customHeight="1">
      <c r="A113" s="39"/>
      <c r="B113" s="40"/>
      <c r="C113" s="198" t="s">
        <v>8</v>
      </c>
      <c r="D113" s="198" t="s">
        <v>117</v>
      </c>
      <c r="E113" s="199" t="s">
        <v>171</v>
      </c>
      <c r="F113" s="200" t="s">
        <v>172</v>
      </c>
      <c r="G113" s="201" t="s">
        <v>120</v>
      </c>
      <c r="H113" s="202">
        <v>1</v>
      </c>
      <c r="I113" s="203"/>
      <c r="J113" s="204">
        <f>ROUND(I113*H113,2)</f>
        <v>0</v>
      </c>
      <c r="K113" s="205"/>
      <c r="L113" s="45"/>
      <c r="M113" s="206" t="s">
        <v>19</v>
      </c>
      <c r="N113" s="207" t="s">
        <v>46</v>
      </c>
      <c r="O113" s="85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0" t="s">
        <v>121</v>
      </c>
      <c r="AT113" s="210" t="s">
        <v>117</v>
      </c>
      <c r="AU113" s="210" t="s">
        <v>83</v>
      </c>
      <c r="AY113" s="18" t="s">
        <v>116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8" t="s">
        <v>83</v>
      </c>
      <c r="BK113" s="211">
        <f>ROUND(I113*H113,2)</f>
        <v>0</v>
      </c>
      <c r="BL113" s="18" t="s">
        <v>121</v>
      </c>
      <c r="BM113" s="210" t="s">
        <v>173</v>
      </c>
    </row>
    <row r="114" s="2" customFormat="1">
      <c r="A114" s="39"/>
      <c r="B114" s="40"/>
      <c r="C114" s="41"/>
      <c r="D114" s="212" t="s">
        <v>123</v>
      </c>
      <c r="E114" s="41"/>
      <c r="F114" s="213" t="s">
        <v>172</v>
      </c>
      <c r="G114" s="41"/>
      <c r="H114" s="41"/>
      <c r="I114" s="214"/>
      <c r="J114" s="41"/>
      <c r="K114" s="41"/>
      <c r="L114" s="45"/>
      <c r="M114" s="215"/>
      <c r="N114" s="21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123</v>
      </c>
      <c r="AU114" s="18" t="s">
        <v>83</v>
      </c>
    </row>
    <row r="115" s="2" customFormat="1">
      <c r="A115" s="39"/>
      <c r="B115" s="40"/>
      <c r="C115" s="41"/>
      <c r="D115" s="212" t="s">
        <v>124</v>
      </c>
      <c r="E115" s="41"/>
      <c r="F115" s="217" t="s">
        <v>174</v>
      </c>
      <c r="G115" s="41"/>
      <c r="H115" s="41"/>
      <c r="I115" s="214"/>
      <c r="J115" s="41"/>
      <c r="K115" s="41"/>
      <c r="L115" s="45"/>
      <c r="M115" s="215"/>
      <c r="N115" s="21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83</v>
      </c>
    </row>
    <row r="116" s="2" customFormat="1" ht="16.5" customHeight="1">
      <c r="A116" s="39"/>
      <c r="B116" s="40"/>
      <c r="C116" s="198" t="s">
        <v>175</v>
      </c>
      <c r="D116" s="198" t="s">
        <v>117</v>
      </c>
      <c r="E116" s="199" t="s">
        <v>176</v>
      </c>
      <c r="F116" s="200" t="s">
        <v>177</v>
      </c>
      <c r="G116" s="201" t="s">
        <v>120</v>
      </c>
      <c r="H116" s="202">
        <v>1</v>
      </c>
      <c r="I116" s="203"/>
      <c r="J116" s="204">
        <f>ROUND(I116*H116,2)</f>
        <v>0</v>
      </c>
      <c r="K116" s="205"/>
      <c r="L116" s="45"/>
      <c r="M116" s="206" t="s">
        <v>19</v>
      </c>
      <c r="N116" s="207" t="s">
        <v>46</v>
      </c>
      <c r="O116" s="85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121</v>
      </c>
      <c r="AT116" s="210" t="s">
        <v>117</v>
      </c>
      <c r="AU116" s="210" t="s">
        <v>83</v>
      </c>
      <c r="AY116" s="18" t="s">
        <v>116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121</v>
      </c>
      <c r="BM116" s="210" t="s">
        <v>178</v>
      </c>
    </row>
    <row r="117" s="2" customFormat="1">
      <c r="A117" s="39"/>
      <c r="B117" s="40"/>
      <c r="C117" s="41"/>
      <c r="D117" s="212" t="s">
        <v>123</v>
      </c>
      <c r="E117" s="41"/>
      <c r="F117" s="213" t="s">
        <v>177</v>
      </c>
      <c r="G117" s="41"/>
      <c r="H117" s="41"/>
      <c r="I117" s="214"/>
      <c r="J117" s="41"/>
      <c r="K117" s="41"/>
      <c r="L117" s="45"/>
      <c r="M117" s="215"/>
      <c r="N117" s="21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123</v>
      </c>
      <c r="AU117" s="18" t="s">
        <v>83</v>
      </c>
    </row>
    <row r="118" s="2" customFormat="1">
      <c r="A118" s="39"/>
      <c r="B118" s="40"/>
      <c r="C118" s="41"/>
      <c r="D118" s="212" t="s">
        <v>124</v>
      </c>
      <c r="E118" s="41"/>
      <c r="F118" s="217" t="s">
        <v>179</v>
      </c>
      <c r="G118" s="41"/>
      <c r="H118" s="41"/>
      <c r="I118" s="214"/>
      <c r="J118" s="41"/>
      <c r="K118" s="41"/>
      <c r="L118" s="45"/>
      <c r="M118" s="215"/>
      <c r="N118" s="216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124</v>
      </c>
      <c r="AU118" s="18" t="s">
        <v>83</v>
      </c>
    </row>
    <row r="119" s="2" customFormat="1" ht="24.15" customHeight="1">
      <c r="A119" s="39"/>
      <c r="B119" s="40"/>
      <c r="C119" s="198" t="s">
        <v>180</v>
      </c>
      <c r="D119" s="198" t="s">
        <v>117</v>
      </c>
      <c r="E119" s="199" t="s">
        <v>181</v>
      </c>
      <c r="F119" s="200" t="s">
        <v>182</v>
      </c>
      <c r="G119" s="201" t="s">
        <v>120</v>
      </c>
      <c r="H119" s="202">
        <v>1</v>
      </c>
      <c r="I119" s="203"/>
      <c r="J119" s="204">
        <f>ROUND(I119*H119,2)</f>
        <v>0</v>
      </c>
      <c r="K119" s="205"/>
      <c r="L119" s="45"/>
      <c r="M119" s="206" t="s">
        <v>19</v>
      </c>
      <c r="N119" s="207" t="s">
        <v>46</v>
      </c>
      <c r="O119" s="85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0" t="s">
        <v>121</v>
      </c>
      <c r="AT119" s="210" t="s">
        <v>117</v>
      </c>
      <c r="AU119" s="210" t="s">
        <v>83</v>
      </c>
      <c r="AY119" s="18" t="s">
        <v>116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8" t="s">
        <v>83</v>
      </c>
      <c r="BK119" s="211">
        <f>ROUND(I119*H119,2)</f>
        <v>0</v>
      </c>
      <c r="BL119" s="18" t="s">
        <v>121</v>
      </c>
      <c r="BM119" s="210" t="s">
        <v>183</v>
      </c>
    </row>
    <row r="120" s="2" customFormat="1">
      <c r="A120" s="39"/>
      <c r="B120" s="40"/>
      <c r="C120" s="41"/>
      <c r="D120" s="212" t="s">
        <v>123</v>
      </c>
      <c r="E120" s="41"/>
      <c r="F120" s="213" t="s">
        <v>182</v>
      </c>
      <c r="G120" s="41"/>
      <c r="H120" s="41"/>
      <c r="I120" s="214"/>
      <c r="J120" s="41"/>
      <c r="K120" s="41"/>
      <c r="L120" s="45"/>
      <c r="M120" s="215"/>
      <c r="N120" s="21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123</v>
      </c>
      <c r="AU120" s="18" t="s">
        <v>83</v>
      </c>
    </row>
    <row r="121" s="2" customFormat="1">
      <c r="A121" s="39"/>
      <c r="B121" s="40"/>
      <c r="C121" s="41"/>
      <c r="D121" s="212" t="s">
        <v>124</v>
      </c>
      <c r="E121" s="41"/>
      <c r="F121" s="217" t="s">
        <v>184</v>
      </c>
      <c r="G121" s="41"/>
      <c r="H121" s="41"/>
      <c r="I121" s="214"/>
      <c r="J121" s="41"/>
      <c r="K121" s="41"/>
      <c r="L121" s="45"/>
      <c r="M121" s="218"/>
      <c r="N121" s="219"/>
      <c r="O121" s="220"/>
      <c r="P121" s="220"/>
      <c r="Q121" s="220"/>
      <c r="R121" s="220"/>
      <c r="S121" s="220"/>
      <c r="T121" s="221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124</v>
      </c>
      <c r="AU121" s="18" t="s">
        <v>83</v>
      </c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MuKx5vdkJLcBNBbjuFFOQaWooFlrTP7U953jVlvpFzwcdwMmqWFqZw3YZUkC4tb+ixXLjQiOGNMswy3eDbl2lw==" hashValue="gEkygFp6A479Yw2AIjK7o0OjHYQ1M7NO9jmXVjYsMQxZ2FP4zlHDwfvqoeO/PrT3FYfLTkTubi6a+U7Av+JJRg==" algorithmName="SHA-512" password="CC2B"/>
  <autoFilter ref="C79:K12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Morava, OH Bohuslavice - Vitošov, opatření proti průsakům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18. 8. 2025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ROUND((SUM(BE84:BE144)),  2)</f>
        <v>0</v>
      </c>
      <c r="G33" s="39"/>
      <c r="H33" s="39"/>
      <c r="I33" s="149">
        <v>0.20999999999999999</v>
      </c>
      <c r="J33" s="148">
        <f>ROUND(((SUM(BE84:BE144))*I33),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ROUND((SUM(BF84:BF144)),  2)</f>
        <v>0</v>
      </c>
      <c r="G34" s="39"/>
      <c r="H34" s="39"/>
      <c r="I34" s="149">
        <v>0.12</v>
      </c>
      <c r="J34" s="148">
        <f>ROUND(((SUM(BF84:BF144))*I34),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ROUND((SUM(BG84:BG144)),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ROUND((SUM(BH84:BH144)),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ROUND((SUM(BI84:BI144)),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Morava, OH Bohuslavice - Vitošov, opatření proti průsakům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01 - rozšíření návodního líce hráze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KN Bohuslavice</v>
      </c>
      <c r="G52" s="41"/>
      <c r="H52" s="41"/>
      <c r="I52" s="33" t="s">
        <v>23</v>
      </c>
      <c r="J52" s="73" t="str">
        <f>IF(J12="","",J12)</f>
        <v>18. 8. 2025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186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187</v>
      </c>
      <c r="E61" s="225"/>
      <c r="F61" s="225"/>
      <c r="G61" s="225"/>
      <c r="H61" s="225"/>
      <c r="I61" s="225"/>
      <c r="J61" s="226">
        <f>J86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188</v>
      </c>
      <c r="E62" s="225"/>
      <c r="F62" s="225"/>
      <c r="G62" s="225"/>
      <c r="H62" s="225"/>
      <c r="I62" s="225"/>
      <c r="J62" s="226">
        <f>J128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2"/>
      <c r="C63" s="223"/>
      <c r="D63" s="224" t="s">
        <v>189</v>
      </c>
      <c r="E63" s="225"/>
      <c r="F63" s="225"/>
      <c r="G63" s="225"/>
      <c r="H63" s="225"/>
      <c r="I63" s="225"/>
      <c r="J63" s="226">
        <f>J137</f>
        <v>0</v>
      </c>
      <c r="K63" s="223"/>
      <c r="L63" s="22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2"/>
      <c r="C64" s="223"/>
      <c r="D64" s="224" t="s">
        <v>190</v>
      </c>
      <c r="E64" s="225"/>
      <c r="F64" s="225"/>
      <c r="G64" s="225"/>
      <c r="H64" s="225"/>
      <c r="I64" s="225"/>
      <c r="J64" s="226">
        <f>J141</f>
        <v>0</v>
      </c>
      <c r="K64" s="223"/>
      <c r="L64" s="227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Morava, OH Bohuslavice - Vitošov, opatření proti průsakům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93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01 - SO 01 - rozšíření návodního líce hráze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KN Bohuslavice</v>
      </c>
      <c r="G78" s="41"/>
      <c r="H78" s="41"/>
      <c r="I78" s="33" t="s">
        <v>23</v>
      </c>
      <c r="J78" s="73" t="str">
        <f>IF(J12="","",J12)</f>
        <v>18. 8. 2025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Povodí Moravy, s.p.</v>
      </c>
      <c r="G80" s="41"/>
      <c r="H80" s="41"/>
      <c r="I80" s="33" t="s">
        <v>33</v>
      </c>
      <c r="J80" s="37" t="str">
        <f>E21</f>
        <v>Ing. Vít Pučálek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33" t="s">
        <v>38</v>
      </c>
      <c r="J81" s="37" t="str">
        <f>E24</f>
        <v>Ing. Vít Pučálek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101</v>
      </c>
      <c r="D83" s="175" t="s">
        <v>60</v>
      </c>
      <c r="E83" s="175" t="s">
        <v>56</v>
      </c>
      <c r="F83" s="175" t="s">
        <v>57</v>
      </c>
      <c r="G83" s="175" t="s">
        <v>102</v>
      </c>
      <c r="H83" s="175" t="s">
        <v>103</v>
      </c>
      <c r="I83" s="175" t="s">
        <v>104</v>
      </c>
      <c r="J83" s="176" t="s">
        <v>97</v>
      </c>
      <c r="K83" s="177" t="s">
        <v>105</v>
      </c>
      <c r="L83" s="178"/>
      <c r="M83" s="93" t="s">
        <v>19</v>
      </c>
      <c r="N83" s="94" t="s">
        <v>45</v>
      </c>
      <c r="O83" s="94" t="s">
        <v>106</v>
      </c>
      <c r="P83" s="94" t="s">
        <v>107</v>
      </c>
      <c r="Q83" s="94" t="s">
        <v>108</v>
      </c>
      <c r="R83" s="94" t="s">
        <v>109</v>
      </c>
      <c r="S83" s="94" t="s">
        <v>110</v>
      </c>
      <c r="T83" s="95" t="s">
        <v>111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112</v>
      </c>
      <c r="D84" s="41"/>
      <c r="E84" s="41"/>
      <c r="F84" s="41"/>
      <c r="G84" s="41"/>
      <c r="H84" s="41"/>
      <c r="I84" s="41"/>
      <c r="J84" s="179">
        <f>BK84</f>
        <v>0</v>
      </c>
      <c r="K84" s="41"/>
      <c r="L84" s="45"/>
      <c r="M84" s="96"/>
      <c r="N84" s="180"/>
      <c r="O84" s="97"/>
      <c r="P84" s="181">
        <f>P85</f>
        <v>0</v>
      </c>
      <c r="Q84" s="97"/>
      <c r="R84" s="181">
        <f>R85</f>
        <v>0.47418749999999998</v>
      </c>
      <c r="S84" s="97"/>
      <c r="T84" s="182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74</v>
      </c>
      <c r="AU84" s="18" t="s">
        <v>98</v>
      </c>
      <c r="BK84" s="183">
        <f>BK85</f>
        <v>0</v>
      </c>
    </row>
    <row r="85" s="11" customFormat="1" ht="25.92" customHeight="1">
      <c r="A85" s="11"/>
      <c r="B85" s="184"/>
      <c r="C85" s="185"/>
      <c r="D85" s="186" t="s">
        <v>74</v>
      </c>
      <c r="E85" s="187" t="s">
        <v>191</v>
      </c>
      <c r="F85" s="187" t="s">
        <v>192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P86+P128+P137+P141</f>
        <v>0</v>
      </c>
      <c r="Q85" s="192"/>
      <c r="R85" s="193">
        <f>R86+R128+R137+R141</f>
        <v>0.47418749999999998</v>
      </c>
      <c r="S85" s="192"/>
      <c r="T85" s="194">
        <f>T86+T128+T137+T141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83</v>
      </c>
      <c r="AT85" s="196" t="s">
        <v>74</v>
      </c>
      <c r="AU85" s="196" t="s">
        <v>75</v>
      </c>
      <c r="AY85" s="195" t="s">
        <v>116</v>
      </c>
      <c r="BK85" s="197">
        <f>BK86+BK128+BK137+BK141</f>
        <v>0</v>
      </c>
    </row>
    <row r="86" s="11" customFormat="1" ht="22.8" customHeight="1">
      <c r="A86" s="11"/>
      <c r="B86" s="184"/>
      <c r="C86" s="185"/>
      <c r="D86" s="186" t="s">
        <v>74</v>
      </c>
      <c r="E86" s="228" t="s">
        <v>83</v>
      </c>
      <c r="F86" s="228" t="s">
        <v>193</v>
      </c>
      <c r="G86" s="185"/>
      <c r="H86" s="185"/>
      <c r="I86" s="188"/>
      <c r="J86" s="229">
        <f>BK86</f>
        <v>0</v>
      </c>
      <c r="K86" s="185"/>
      <c r="L86" s="190"/>
      <c r="M86" s="191"/>
      <c r="N86" s="192"/>
      <c r="O86" s="192"/>
      <c r="P86" s="193">
        <f>SUM(P87:P127)</f>
        <v>0</v>
      </c>
      <c r="Q86" s="192"/>
      <c r="R86" s="193">
        <f>SUM(R87:R127)</f>
        <v>0.029999999999999999</v>
      </c>
      <c r="S86" s="192"/>
      <c r="T86" s="194">
        <f>SUM(T87:T127)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5" t="s">
        <v>83</v>
      </c>
      <c r="AT86" s="196" t="s">
        <v>74</v>
      </c>
      <c r="AU86" s="196" t="s">
        <v>83</v>
      </c>
      <c r="AY86" s="195" t="s">
        <v>116</v>
      </c>
      <c r="BK86" s="197">
        <f>SUM(BK87:BK127)</f>
        <v>0</v>
      </c>
    </row>
    <row r="87" s="2" customFormat="1" ht="24.15" customHeight="1">
      <c r="A87" s="39"/>
      <c r="B87" s="40"/>
      <c r="C87" s="198" t="s">
        <v>83</v>
      </c>
      <c r="D87" s="198" t="s">
        <v>117</v>
      </c>
      <c r="E87" s="199" t="s">
        <v>194</v>
      </c>
      <c r="F87" s="200" t="s">
        <v>195</v>
      </c>
      <c r="G87" s="201" t="s">
        <v>196</v>
      </c>
      <c r="H87" s="202">
        <v>1500</v>
      </c>
      <c r="I87" s="203"/>
      <c r="J87" s="204">
        <f>ROUND(I87*H87,2)</f>
        <v>0</v>
      </c>
      <c r="K87" s="205"/>
      <c r="L87" s="45"/>
      <c r="M87" s="206" t="s">
        <v>19</v>
      </c>
      <c r="N87" s="207" t="s">
        <v>46</v>
      </c>
      <c r="O87" s="85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0" t="s">
        <v>121</v>
      </c>
      <c r="AT87" s="210" t="s">
        <v>117</v>
      </c>
      <c r="AU87" s="210" t="s">
        <v>85</v>
      </c>
      <c r="AY87" s="18" t="s">
        <v>116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18" t="s">
        <v>83</v>
      </c>
      <c r="BK87" s="211">
        <f>ROUND(I87*H87,2)</f>
        <v>0</v>
      </c>
      <c r="BL87" s="18" t="s">
        <v>121</v>
      </c>
      <c r="BM87" s="210" t="s">
        <v>197</v>
      </c>
    </row>
    <row r="88" s="2" customFormat="1">
      <c r="A88" s="39"/>
      <c r="B88" s="40"/>
      <c r="C88" s="41"/>
      <c r="D88" s="212" t="s">
        <v>123</v>
      </c>
      <c r="E88" s="41"/>
      <c r="F88" s="213" t="s">
        <v>198</v>
      </c>
      <c r="G88" s="41"/>
      <c r="H88" s="41"/>
      <c r="I88" s="214"/>
      <c r="J88" s="41"/>
      <c r="K88" s="41"/>
      <c r="L88" s="45"/>
      <c r="M88" s="215"/>
      <c r="N88" s="216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123</v>
      </c>
      <c r="AU88" s="18" t="s">
        <v>85</v>
      </c>
    </row>
    <row r="89" s="2" customFormat="1">
      <c r="A89" s="39"/>
      <c r="B89" s="40"/>
      <c r="C89" s="41"/>
      <c r="D89" s="230" t="s">
        <v>199</v>
      </c>
      <c r="E89" s="41"/>
      <c r="F89" s="231" t="s">
        <v>200</v>
      </c>
      <c r="G89" s="41"/>
      <c r="H89" s="41"/>
      <c r="I89" s="214"/>
      <c r="J89" s="41"/>
      <c r="K89" s="41"/>
      <c r="L89" s="45"/>
      <c r="M89" s="215"/>
      <c r="N89" s="21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199</v>
      </c>
      <c r="AU89" s="18" t="s">
        <v>85</v>
      </c>
    </row>
    <row r="90" s="13" customFormat="1">
      <c r="A90" s="13"/>
      <c r="B90" s="232"/>
      <c r="C90" s="233"/>
      <c r="D90" s="212" t="s">
        <v>201</v>
      </c>
      <c r="E90" s="234" t="s">
        <v>19</v>
      </c>
      <c r="F90" s="235" t="s">
        <v>202</v>
      </c>
      <c r="G90" s="233"/>
      <c r="H90" s="236">
        <v>1500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201</v>
      </c>
      <c r="AU90" s="242" t="s">
        <v>85</v>
      </c>
      <c r="AV90" s="13" t="s">
        <v>85</v>
      </c>
      <c r="AW90" s="13" t="s">
        <v>37</v>
      </c>
      <c r="AX90" s="13" t="s">
        <v>75</v>
      </c>
      <c r="AY90" s="242" t="s">
        <v>116</v>
      </c>
    </row>
    <row r="91" s="14" customFormat="1">
      <c r="A91" s="14"/>
      <c r="B91" s="243"/>
      <c r="C91" s="244"/>
      <c r="D91" s="212" t="s">
        <v>201</v>
      </c>
      <c r="E91" s="245" t="s">
        <v>19</v>
      </c>
      <c r="F91" s="246" t="s">
        <v>203</v>
      </c>
      <c r="G91" s="244"/>
      <c r="H91" s="247">
        <v>1500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201</v>
      </c>
      <c r="AU91" s="253" t="s">
        <v>85</v>
      </c>
      <c r="AV91" s="14" t="s">
        <v>121</v>
      </c>
      <c r="AW91" s="14" t="s">
        <v>37</v>
      </c>
      <c r="AX91" s="14" t="s">
        <v>83</v>
      </c>
      <c r="AY91" s="253" t="s">
        <v>116</v>
      </c>
    </row>
    <row r="92" s="2" customFormat="1" ht="37.8" customHeight="1">
      <c r="A92" s="39"/>
      <c r="B92" s="40"/>
      <c r="C92" s="198" t="s">
        <v>121</v>
      </c>
      <c r="D92" s="198" t="s">
        <v>117</v>
      </c>
      <c r="E92" s="199" t="s">
        <v>204</v>
      </c>
      <c r="F92" s="200" t="s">
        <v>205</v>
      </c>
      <c r="G92" s="201" t="s">
        <v>206</v>
      </c>
      <c r="H92" s="202">
        <v>2050</v>
      </c>
      <c r="I92" s="203"/>
      <c r="J92" s="204">
        <f>ROUND(I92*H92,2)</f>
        <v>0</v>
      </c>
      <c r="K92" s="205"/>
      <c r="L92" s="45"/>
      <c r="M92" s="206" t="s">
        <v>19</v>
      </c>
      <c r="N92" s="207" t="s">
        <v>46</v>
      </c>
      <c r="O92" s="85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0" t="s">
        <v>121</v>
      </c>
      <c r="AT92" s="210" t="s">
        <v>117</v>
      </c>
      <c r="AU92" s="210" t="s">
        <v>85</v>
      </c>
      <c r="AY92" s="18" t="s">
        <v>116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8" t="s">
        <v>83</v>
      </c>
      <c r="BK92" s="211">
        <f>ROUND(I92*H92,2)</f>
        <v>0</v>
      </c>
      <c r="BL92" s="18" t="s">
        <v>121</v>
      </c>
      <c r="BM92" s="210" t="s">
        <v>207</v>
      </c>
    </row>
    <row r="93" s="2" customFormat="1">
      <c r="A93" s="39"/>
      <c r="B93" s="40"/>
      <c r="C93" s="41"/>
      <c r="D93" s="212" t="s">
        <v>123</v>
      </c>
      <c r="E93" s="41"/>
      <c r="F93" s="213" t="s">
        <v>208</v>
      </c>
      <c r="G93" s="41"/>
      <c r="H93" s="41"/>
      <c r="I93" s="214"/>
      <c r="J93" s="41"/>
      <c r="K93" s="41"/>
      <c r="L93" s="45"/>
      <c r="M93" s="215"/>
      <c r="N93" s="216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85</v>
      </c>
    </row>
    <row r="94" s="2" customFormat="1">
      <c r="A94" s="39"/>
      <c r="B94" s="40"/>
      <c r="C94" s="41"/>
      <c r="D94" s="230" t="s">
        <v>199</v>
      </c>
      <c r="E94" s="41"/>
      <c r="F94" s="231" t="s">
        <v>209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199</v>
      </c>
      <c r="AU94" s="18" t="s">
        <v>85</v>
      </c>
    </row>
    <row r="95" s="13" customFormat="1">
      <c r="A95" s="13"/>
      <c r="B95" s="232"/>
      <c r="C95" s="233"/>
      <c r="D95" s="212" t="s">
        <v>201</v>
      </c>
      <c r="E95" s="234" t="s">
        <v>19</v>
      </c>
      <c r="F95" s="235" t="s">
        <v>210</v>
      </c>
      <c r="G95" s="233"/>
      <c r="H95" s="236">
        <v>2050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201</v>
      </c>
      <c r="AU95" s="242" t="s">
        <v>85</v>
      </c>
      <c r="AV95" s="13" t="s">
        <v>85</v>
      </c>
      <c r="AW95" s="13" t="s">
        <v>37</v>
      </c>
      <c r="AX95" s="13" t="s">
        <v>75</v>
      </c>
      <c r="AY95" s="242" t="s">
        <v>116</v>
      </c>
    </row>
    <row r="96" s="14" customFormat="1">
      <c r="A96" s="14"/>
      <c r="B96" s="243"/>
      <c r="C96" s="244"/>
      <c r="D96" s="212" t="s">
        <v>201</v>
      </c>
      <c r="E96" s="245" t="s">
        <v>19</v>
      </c>
      <c r="F96" s="246" t="s">
        <v>203</v>
      </c>
      <c r="G96" s="244"/>
      <c r="H96" s="247">
        <v>2050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201</v>
      </c>
      <c r="AU96" s="253" t="s">
        <v>85</v>
      </c>
      <c r="AV96" s="14" t="s">
        <v>121</v>
      </c>
      <c r="AW96" s="14" t="s">
        <v>37</v>
      </c>
      <c r="AX96" s="14" t="s">
        <v>83</v>
      </c>
      <c r="AY96" s="253" t="s">
        <v>116</v>
      </c>
    </row>
    <row r="97" s="2" customFormat="1" ht="16.5" customHeight="1">
      <c r="A97" s="39"/>
      <c r="B97" s="40"/>
      <c r="C97" s="254" t="s">
        <v>143</v>
      </c>
      <c r="D97" s="254" t="s">
        <v>211</v>
      </c>
      <c r="E97" s="255" t="s">
        <v>212</v>
      </c>
      <c r="F97" s="256" t="s">
        <v>213</v>
      </c>
      <c r="G97" s="257" t="s">
        <v>214</v>
      </c>
      <c r="H97" s="258">
        <v>30</v>
      </c>
      <c r="I97" s="259"/>
      <c r="J97" s="260">
        <f>ROUND(I97*H97,2)</f>
        <v>0</v>
      </c>
      <c r="K97" s="261"/>
      <c r="L97" s="262"/>
      <c r="M97" s="263" t="s">
        <v>19</v>
      </c>
      <c r="N97" s="264" t="s">
        <v>46</v>
      </c>
      <c r="O97" s="85"/>
      <c r="P97" s="208">
        <f>O97*H97</f>
        <v>0</v>
      </c>
      <c r="Q97" s="208">
        <v>0.001</v>
      </c>
      <c r="R97" s="208">
        <f>Q97*H97</f>
        <v>0.029999999999999999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153</v>
      </c>
      <c r="AT97" s="210" t="s">
        <v>211</v>
      </c>
      <c r="AU97" s="210" t="s">
        <v>85</v>
      </c>
      <c r="AY97" s="18" t="s">
        <v>116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121</v>
      </c>
      <c r="BM97" s="210" t="s">
        <v>215</v>
      </c>
    </row>
    <row r="98" s="2" customFormat="1">
      <c r="A98" s="39"/>
      <c r="B98" s="40"/>
      <c r="C98" s="41"/>
      <c r="D98" s="212" t="s">
        <v>123</v>
      </c>
      <c r="E98" s="41"/>
      <c r="F98" s="213" t="s">
        <v>213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123</v>
      </c>
      <c r="AU98" s="18" t="s">
        <v>85</v>
      </c>
    </row>
    <row r="99" s="13" customFormat="1">
      <c r="A99" s="13"/>
      <c r="B99" s="232"/>
      <c r="C99" s="233"/>
      <c r="D99" s="212" t="s">
        <v>201</v>
      </c>
      <c r="E99" s="233"/>
      <c r="F99" s="235" t="s">
        <v>216</v>
      </c>
      <c r="G99" s="233"/>
      <c r="H99" s="236">
        <v>30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201</v>
      </c>
      <c r="AU99" s="242" t="s">
        <v>85</v>
      </c>
      <c r="AV99" s="13" t="s">
        <v>85</v>
      </c>
      <c r="AW99" s="13" t="s">
        <v>4</v>
      </c>
      <c r="AX99" s="13" t="s">
        <v>83</v>
      </c>
      <c r="AY99" s="242" t="s">
        <v>116</v>
      </c>
    </row>
    <row r="100" s="2" customFormat="1" ht="24.15" customHeight="1">
      <c r="A100" s="39"/>
      <c r="B100" s="40"/>
      <c r="C100" s="198" t="s">
        <v>217</v>
      </c>
      <c r="D100" s="198" t="s">
        <v>117</v>
      </c>
      <c r="E100" s="199" t="s">
        <v>218</v>
      </c>
      <c r="F100" s="200" t="s">
        <v>219</v>
      </c>
      <c r="G100" s="201" t="s">
        <v>196</v>
      </c>
      <c r="H100" s="202">
        <v>1500</v>
      </c>
      <c r="I100" s="203"/>
      <c r="J100" s="204">
        <f>ROUND(I100*H100,2)</f>
        <v>0</v>
      </c>
      <c r="K100" s="205"/>
      <c r="L100" s="45"/>
      <c r="M100" s="206" t="s">
        <v>19</v>
      </c>
      <c r="N100" s="207" t="s">
        <v>46</v>
      </c>
      <c r="O100" s="8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0" t="s">
        <v>121</v>
      </c>
      <c r="AT100" s="210" t="s">
        <v>117</v>
      </c>
      <c r="AU100" s="210" t="s">
        <v>85</v>
      </c>
      <c r="AY100" s="18" t="s">
        <v>116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8" t="s">
        <v>83</v>
      </c>
      <c r="BK100" s="211">
        <f>ROUND(I100*H100,2)</f>
        <v>0</v>
      </c>
      <c r="BL100" s="18" t="s">
        <v>121</v>
      </c>
      <c r="BM100" s="210" t="s">
        <v>220</v>
      </c>
    </row>
    <row r="101" s="2" customFormat="1">
      <c r="A101" s="39"/>
      <c r="B101" s="40"/>
      <c r="C101" s="41"/>
      <c r="D101" s="212" t="s">
        <v>123</v>
      </c>
      <c r="E101" s="41"/>
      <c r="F101" s="213" t="s">
        <v>221</v>
      </c>
      <c r="G101" s="41"/>
      <c r="H101" s="41"/>
      <c r="I101" s="214"/>
      <c r="J101" s="41"/>
      <c r="K101" s="41"/>
      <c r="L101" s="45"/>
      <c r="M101" s="215"/>
      <c r="N101" s="21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123</v>
      </c>
      <c r="AU101" s="18" t="s">
        <v>85</v>
      </c>
    </row>
    <row r="102" s="2" customFormat="1">
      <c r="A102" s="39"/>
      <c r="B102" s="40"/>
      <c r="C102" s="41"/>
      <c r="D102" s="230" t="s">
        <v>199</v>
      </c>
      <c r="E102" s="41"/>
      <c r="F102" s="231" t="s">
        <v>222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199</v>
      </c>
      <c r="AU102" s="18" t="s">
        <v>85</v>
      </c>
    </row>
    <row r="103" s="13" customFormat="1">
      <c r="A103" s="13"/>
      <c r="B103" s="232"/>
      <c r="C103" s="233"/>
      <c r="D103" s="212" t="s">
        <v>201</v>
      </c>
      <c r="E103" s="234" t="s">
        <v>19</v>
      </c>
      <c r="F103" s="235" t="s">
        <v>202</v>
      </c>
      <c r="G103" s="233"/>
      <c r="H103" s="236">
        <v>1500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201</v>
      </c>
      <c r="AU103" s="242" t="s">
        <v>85</v>
      </c>
      <c r="AV103" s="13" t="s">
        <v>85</v>
      </c>
      <c r="AW103" s="13" t="s">
        <v>37</v>
      </c>
      <c r="AX103" s="13" t="s">
        <v>75</v>
      </c>
      <c r="AY103" s="242" t="s">
        <v>116</v>
      </c>
    </row>
    <row r="104" s="14" customFormat="1">
      <c r="A104" s="14"/>
      <c r="B104" s="243"/>
      <c r="C104" s="244"/>
      <c r="D104" s="212" t="s">
        <v>201</v>
      </c>
      <c r="E104" s="245" t="s">
        <v>19</v>
      </c>
      <c r="F104" s="246" t="s">
        <v>203</v>
      </c>
      <c r="G104" s="244"/>
      <c r="H104" s="247">
        <v>1500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201</v>
      </c>
      <c r="AU104" s="253" t="s">
        <v>85</v>
      </c>
      <c r="AV104" s="14" t="s">
        <v>121</v>
      </c>
      <c r="AW104" s="14" t="s">
        <v>37</v>
      </c>
      <c r="AX104" s="14" t="s">
        <v>83</v>
      </c>
      <c r="AY104" s="253" t="s">
        <v>116</v>
      </c>
    </row>
    <row r="105" s="2" customFormat="1" ht="24.15" customHeight="1">
      <c r="A105" s="39"/>
      <c r="B105" s="40"/>
      <c r="C105" s="198" t="s">
        <v>153</v>
      </c>
      <c r="D105" s="198" t="s">
        <v>117</v>
      </c>
      <c r="E105" s="199" t="s">
        <v>223</v>
      </c>
      <c r="F105" s="200" t="s">
        <v>224</v>
      </c>
      <c r="G105" s="201" t="s">
        <v>196</v>
      </c>
      <c r="H105" s="202">
        <v>1200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121</v>
      </c>
      <c r="AT105" s="210" t="s">
        <v>117</v>
      </c>
      <c r="AU105" s="210" t="s">
        <v>85</v>
      </c>
      <c r="AY105" s="18" t="s">
        <v>116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121</v>
      </c>
      <c r="BM105" s="210" t="s">
        <v>225</v>
      </c>
    </row>
    <row r="106" s="2" customFormat="1">
      <c r="A106" s="39"/>
      <c r="B106" s="40"/>
      <c r="C106" s="41"/>
      <c r="D106" s="212" t="s">
        <v>123</v>
      </c>
      <c r="E106" s="41"/>
      <c r="F106" s="213" t="s">
        <v>226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123</v>
      </c>
      <c r="AU106" s="18" t="s">
        <v>85</v>
      </c>
    </row>
    <row r="107" s="2" customFormat="1">
      <c r="A107" s="39"/>
      <c r="B107" s="40"/>
      <c r="C107" s="41"/>
      <c r="D107" s="230" t="s">
        <v>199</v>
      </c>
      <c r="E107" s="41"/>
      <c r="F107" s="231" t="s">
        <v>227</v>
      </c>
      <c r="G107" s="41"/>
      <c r="H107" s="41"/>
      <c r="I107" s="214"/>
      <c r="J107" s="41"/>
      <c r="K107" s="41"/>
      <c r="L107" s="45"/>
      <c r="M107" s="215"/>
      <c r="N107" s="216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199</v>
      </c>
      <c r="AU107" s="18" t="s">
        <v>85</v>
      </c>
    </row>
    <row r="108" s="13" customFormat="1">
      <c r="A108" s="13"/>
      <c r="B108" s="232"/>
      <c r="C108" s="233"/>
      <c r="D108" s="212" t="s">
        <v>201</v>
      </c>
      <c r="E108" s="234" t="s">
        <v>19</v>
      </c>
      <c r="F108" s="235" t="s">
        <v>228</v>
      </c>
      <c r="G108" s="233"/>
      <c r="H108" s="236">
        <v>1200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201</v>
      </c>
      <c r="AU108" s="242" t="s">
        <v>85</v>
      </c>
      <c r="AV108" s="13" t="s">
        <v>85</v>
      </c>
      <c r="AW108" s="13" t="s">
        <v>37</v>
      </c>
      <c r="AX108" s="13" t="s">
        <v>75</v>
      </c>
      <c r="AY108" s="242" t="s">
        <v>116</v>
      </c>
    </row>
    <row r="109" s="14" customFormat="1">
      <c r="A109" s="14"/>
      <c r="B109" s="243"/>
      <c r="C109" s="244"/>
      <c r="D109" s="212" t="s">
        <v>201</v>
      </c>
      <c r="E109" s="245" t="s">
        <v>19</v>
      </c>
      <c r="F109" s="246" t="s">
        <v>203</v>
      </c>
      <c r="G109" s="244"/>
      <c r="H109" s="247">
        <v>1200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201</v>
      </c>
      <c r="AU109" s="253" t="s">
        <v>85</v>
      </c>
      <c r="AV109" s="14" t="s">
        <v>121</v>
      </c>
      <c r="AW109" s="14" t="s">
        <v>37</v>
      </c>
      <c r="AX109" s="14" t="s">
        <v>83</v>
      </c>
      <c r="AY109" s="253" t="s">
        <v>116</v>
      </c>
    </row>
    <row r="110" s="2" customFormat="1" ht="16.5" customHeight="1">
      <c r="A110" s="39"/>
      <c r="B110" s="40"/>
      <c r="C110" s="198" t="s">
        <v>157</v>
      </c>
      <c r="D110" s="198" t="s">
        <v>117</v>
      </c>
      <c r="E110" s="199" t="s">
        <v>229</v>
      </c>
      <c r="F110" s="200" t="s">
        <v>230</v>
      </c>
      <c r="G110" s="201" t="s">
        <v>196</v>
      </c>
      <c r="H110" s="202">
        <v>300</v>
      </c>
      <c r="I110" s="203"/>
      <c r="J110" s="204">
        <f>ROUND(I110*H110,2)</f>
        <v>0</v>
      </c>
      <c r="K110" s="205"/>
      <c r="L110" s="45"/>
      <c r="M110" s="206" t="s">
        <v>19</v>
      </c>
      <c r="N110" s="207" t="s">
        <v>46</v>
      </c>
      <c r="O110" s="85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0" t="s">
        <v>121</v>
      </c>
      <c r="AT110" s="210" t="s">
        <v>117</v>
      </c>
      <c r="AU110" s="210" t="s">
        <v>85</v>
      </c>
      <c r="AY110" s="18" t="s">
        <v>116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8" t="s">
        <v>83</v>
      </c>
      <c r="BK110" s="211">
        <f>ROUND(I110*H110,2)</f>
        <v>0</v>
      </c>
      <c r="BL110" s="18" t="s">
        <v>121</v>
      </c>
      <c r="BM110" s="210" t="s">
        <v>231</v>
      </c>
    </row>
    <row r="111" s="2" customFormat="1">
      <c r="A111" s="39"/>
      <c r="B111" s="40"/>
      <c r="C111" s="41"/>
      <c r="D111" s="212" t="s">
        <v>123</v>
      </c>
      <c r="E111" s="41"/>
      <c r="F111" s="213" t="s">
        <v>232</v>
      </c>
      <c r="G111" s="41"/>
      <c r="H111" s="41"/>
      <c r="I111" s="214"/>
      <c r="J111" s="41"/>
      <c r="K111" s="41"/>
      <c r="L111" s="45"/>
      <c r="M111" s="215"/>
      <c r="N111" s="216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123</v>
      </c>
      <c r="AU111" s="18" t="s">
        <v>85</v>
      </c>
    </row>
    <row r="112" s="2" customFormat="1">
      <c r="A112" s="39"/>
      <c r="B112" s="40"/>
      <c r="C112" s="41"/>
      <c r="D112" s="230" t="s">
        <v>199</v>
      </c>
      <c r="E112" s="41"/>
      <c r="F112" s="231" t="s">
        <v>233</v>
      </c>
      <c r="G112" s="41"/>
      <c r="H112" s="41"/>
      <c r="I112" s="214"/>
      <c r="J112" s="41"/>
      <c r="K112" s="41"/>
      <c r="L112" s="45"/>
      <c r="M112" s="215"/>
      <c r="N112" s="216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199</v>
      </c>
      <c r="AU112" s="18" t="s">
        <v>85</v>
      </c>
    </row>
    <row r="113" s="13" customFormat="1">
      <c r="A113" s="13"/>
      <c r="B113" s="232"/>
      <c r="C113" s="233"/>
      <c r="D113" s="212" t="s">
        <v>201</v>
      </c>
      <c r="E113" s="234" t="s">
        <v>19</v>
      </c>
      <c r="F113" s="235" t="s">
        <v>234</v>
      </c>
      <c r="G113" s="233"/>
      <c r="H113" s="236">
        <v>300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201</v>
      </c>
      <c r="AU113" s="242" t="s">
        <v>85</v>
      </c>
      <c r="AV113" s="13" t="s">
        <v>85</v>
      </c>
      <c r="AW113" s="13" t="s">
        <v>37</v>
      </c>
      <c r="AX113" s="13" t="s">
        <v>75</v>
      </c>
      <c r="AY113" s="242" t="s">
        <v>116</v>
      </c>
    </row>
    <row r="114" s="14" customFormat="1">
      <c r="A114" s="14"/>
      <c r="B114" s="243"/>
      <c r="C114" s="244"/>
      <c r="D114" s="212" t="s">
        <v>201</v>
      </c>
      <c r="E114" s="245" t="s">
        <v>19</v>
      </c>
      <c r="F114" s="246" t="s">
        <v>203</v>
      </c>
      <c r="G114" s="244"/>
      <c r="H114" s="247">
        <v>300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201</v>
      </c>
      <c r="AU114" s="253" t="s">
        <v>85</v>
      </c>
      <c r="AV114" s="14" t="s">
        <v>121</v>
      </c>
      <c r="AW114" s="14" t="s">
        <v>37</v>
      </c>
      <c r="AX114" s="14" t="s">
        <v>83</v>
      </c>
      <c r="AY114" s="253" t="s">
        <v>116</v>
      </c>
    </row>
    <row r="115" s="2" customFormat="1" ht="24.15" customHeight="1">
      <c r="A115" s="39"/>
      <c r="B115" s="40"/>
      <c r="C115" s="198" t="s">
        <v>161</v>
      </c>
      <c r="D115" s="198" t="s">
        <v>117</v>
      </c>
      <c r="E115" s="199" t="s">
        <v>235</v>
      </c>
      <c r="F115" s="200" t="s">
        <v>236</v>
      </c>
      <c r="G115" s="201" t="s">
        <v>196</v>
      </c>
      <c r="H115" s="202">
        <v>300</v>
      </c>
      <c r="I115" s="203"/>
      <c r="J115" s="204">
        <f>ROUND(I115*H115,2)</f>
        <v>0</v>
      </c>
      <c r="K115" s="205"/>
      <c r="L115" s="45"/>
      <c r="M115" s="206" t="s">
        <v>19</v>
      </c>
      <c r="N115" s="207" t="s">
        <v>46</v>
      </c>
      <c r="O115" s="85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0" t="s">
        <v>121</v>
      </c>
      <c r="AT115" s="210" t="s">
        <v>117</v>
      </c>
      <c r="AU115" s="210" t="s">
        <v>85</v>
      </c>
      <c r="AY115" s="18" t="s">
        <v>116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8" t="s">
        <v>83</v>
      </c>
      <c r="BK115" s="211">
        <f>ROUND(I115*H115,2)</f>
        <v>0</v>
      </c>
      <c r="BL115" s="18" t="s">
        <v>121</v>
      </c>
      <c r="BM115" s="210" t="s">
        <v>237</v>
      </c>
    </row>
    <row r="116" s="2" customFormat="1">
      <c r="A116" s="39"/>
      <c r="B116" s="40"/>
      <c r="C116" s="41"/>
      <c r="D116" s="212" t="s">
        <v>123</v>
      </c>
      <c r="E116" s="41"/>
      <c r="F116" s="213" t="s">
        <v>238</v>
      </c>
      <c r="G116" s="41"/>
      <c r="H116" s="41"/>
      <c r="I116" s="214"/>
      <c r="J116" s="41"/>
      <c r="K116" s="41"/>
      <c r="L116" s="45"/>
      <c r="M116" s="215"/>
      <c r="N116" s="216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123</v>
      </c>
      <c r="AU116" s="18" t="s">
        <v>85</v>
      </c>
    </row>
    <row r="117" s="2" customFormat="1">
      <c r="A117" s="39"/>
      <c r="B117" s="40"/>
      <c r="C117" s="41"/>
      <c r="D117" s="230" t="s">
        <v>199</v>
      </c>
      <c r="E117" s="41"/>
      <c r="F117" s="231" t="s">
        <v>239</v>
      </c>
      <c r="G117" s="41"/>
      <c r="H117" s="41"/>
      <c r="I117" s="214"/>
      <c r="J117" s="41"/>
      <c r="K117" s="41"/>
      <c r="L117" s="45"/>
      <c r="M117" s="215"/>
      <c r="N117" s="21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199</v>
      </c>
      <c r="AU117" s="18" t="s">
        <v>85</v>
      </c>
    </row>
    <row r="118" s="13" customFormat="1">
      <c r="A118" s="13"/>
      <c r="B118" s="232"/>
      <c r="C118" s="233"/>
      <c r="D118" s="212" t="s">
        <v>201</v>
      </c>
      <c r="E118" s="234" t="s">
        <v>19</v>
      </c>
      <c r="F118" s="235" t="s">
        <v>234</v>
      </c>
      <c r="G118" s="233"/>
      <c r="H118" s="236">
        <v>300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201</v>
      </c>
      <c r="AU118" s="242" t="s">
        <v>85</v>
      </c>
      <c r="AV118" s="13" t="s">
        <v>85</v>
      </c>
      <c r="AW118" s="13" t="s">
        <v>37</v>
      </c>
      <c r="AX118" s="13" t="s">
        <v>75</v>
      </c>
      <c r="AY118" s="242" t="s">
        <v>116</v>
      </c>
    </row>
    <row r="119" s="14" customFormat="1">
      <c r="A119" s="14"/>
      <c r="B119" s="243"/>
      <c r="C119" s="244"/>
      <c r="D119" s="212" t="s">
        <v>201</v>
      </c>
      <c r="E119" s="245" t="s">
        <v>19</v>
      </c>
      <c r="F119" s="246" t="s">
        <v>203</v>
      </c>
      <c r="G119" s="244"/>
      <c r="H119" s="247">
        <v>300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201</v>
      </c>
      <c r="AU119" s="253" t="s">
        <v>85</v>
      </c>
      <c r="AV119" s="14" t="s">
        <v>121</v>
      </c>
      <c r="AW119" s="14" t="s">
        <v>37</v>
      </c>
      <c r="AX119" s="14" t="s">
        <v>83</v>
      </c>
      <c r="AY119" s="253" t="s">
        <v>116</v>
      </c>
    </row>
    <row r="120" s="2" customFormat="1" ht="16.5" customHeight="1">
      <c r="A120" s="39"/>
      <c r="B120" s="40"/>
      <c r="C120" s="198" t="s">
        <v>240</v>
      </c>
      <c r="D120" s="198" t="s">
        <v>117</v>
      </c>
      <c r="E120" s="199" t="s">
        <v>241</v>
      </c>
      <c r="F120" s="200" t="s">
        <v>242</v>
      </c>
      <c r="G120" s="201" t="s">
        <v>206</v>
      </c>
      <c r="H120" s="202">
        <v>300</v>
      </c>
      <c r="I120" s="203"/>
      <c r="J120" s="204">
        <f>ROUND(I120*H120,2)</f>
        <v>0</v>
      </c>
      <c r="K120" s="205"/>
      <c r="L120" s="45"/>
      <c r="M120" s="206" t="s">
        <v>19</v>
      </c>
      <c r="N120" s="207" t="s">
        <v>46</v>
      </c>
      <c r="O120" s="85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0" t="s">
        <v>121</v>
      </c>
      <c r="AT120" s="210" t="s">
        <v>117</v>
      </c>
      <c r="AU120" s="210" t="s">
        <v>85</v>
      </c>
      <c r="AY120" s="18" t="s">
        <v>116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8" t="s">
        <v>83</v>
      </c>
      <c r="BK120" s="211">
        <f>ROUND(I120*H120,2)</f>
        <v>0</v>
      </c>
      <c r="BL120" s="18" t="s">
        <v>121</v>
      </c>
      <c r="BM120" s="210" t="s">
        <v>243</v>
      </c>
    </row>
    <row r="121" s="2" customFormat="1">
      <c r="A121" s="39"/>
      <c r="B121" s="40"/>
      <c r="C121" s="41"/>
      <c r="D121" s="212" t="s">
        <v>123</v>
      </c>
      <c r="E121" s="41"/>
      <c r="F121" s="213" t="s">
        <v>242</v>
      </c>
      <c r="G121" s="41"/>
      <c r="H121" s="41"/>
      <c r="I121" s="214"/>
      <c r="J121" s="41"/>
      <c r="K121" s="41"/>
      <c r="L121" s="45"/>
      <c r="M121" s="215"/>
      <c r="N121" s="21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123</v>
      </c>
      <c r="AU121" s="18" t="s">
        <v>85</v>
      </c>
    </row>
    <row r="122" s="2" customFormat="1">
      <c r="A122" s="39"/>
      <c r="B122" s="40"/>
      <c r="C122" s="41"/>
      <c r="D122" s="212" t="s">
        <v>124</v>
      </c>
      <c r="E122" s="41"/>
      <c r="F122" s="217" t="s">
        <v>244</v>
      </c>
      <c r="G122" s="41"/>
      <c r="H122" s="41"/>
      <c r="I122" s="214"/>
      <c r="J122" s="41"/>
      <c r="K122" s="41"/>
      <c r="L122" s="45"/>
      <c r="M122" s="215"/>
      <c r="N122" s="216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124</v>
      </c>
      <c r="AU122" s="18" t="s">
        <v>85</v>
      </c>
    </row>
    <row r="123" s="2" customFormat="1" ht="16.5" customHeight="1">
      <c r="A123" s="39"/>
      <c r="B123" s="40"/>
      <c r="C123" s="198" t="s">
        <v>166</v>
      </c>
      <c r="D123" s="198" t="s">
        <v>117</v>
      </c>
      <c r="E123" s="199" t="s">
        <v>245</v>
      </c>
      <c r="F123" s="200" t="s">
        <v>246</v>
      </c>
      <c r="G123" s="201" t="s">
        <v>206</v>
      </c>
      <c r="H123" s="202">
        <v>2050</v>
      </c>
      <c r="I123" s="203"/>
      <c r="J123" s="204">
        <f>ROUND(I123*H123,2)</f>
        <v>0</v>
      </c>
      <c r="K123" s="205"/>
      <c r="L123" s="45"/>
      <c r="M123" s="206" t="s">
        <v>19</v>
      </c>
      <c r="N123" s="207" t="s">
        <v>46</v>
      </c>
      <c r="O123" s="85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0" t="s">
        <v>121</v>
      </c>
      <c r="AT123" s="210" t="s">
        <v>117</v>
      </c>
      <c r="AU123" s="210" t="s">
        <v>85</v>
      </c>
      <c r="AY123" s="18" t="s">
        <v>116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8" t="s">
        <v>83</v>
      </c>
      <c r="BK123" s="211">
        <f>ROUND(I123*H123,2)</f>
        <v>0</v>
      </c>
      <c r="BL123" s="18" t="s">
        <v>121</v>
      </c>
      <c r="BM123" s="210" t="s">
        <v>247</v>
      </c>
    </row>
    <row r="124" s="2" customFormat="1">
      <c r="A124" s="39"/>
      <c r="B124" s="40"/>
      <c r="C124" s="41"/>
      <c r="D124" s="212" t="s">
        <v>123</v>
      </c>
      <c r="E124" s="41"/>
      <c r="F124" s="213" t="s">
        <v>246</v>
      </c>
      <c r="G124" s="41"/>
      <c r="H124" s="41"/>
      <c r="I124" s="214"/>
      <c r="J124" s="41"/>
      <c r="K124" s="41"/>
      <c r="L124" s="45"/>
      <c r="M124" s="215"/>
      <c r="N124" s="216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123</v>
      </c>
      <c r="AU124" s="18" t="s">
        <v>85</v>
      </c>
    </row>
    <row r="125" s="2" customFormat="1">
      <c r="A125" s="39"/>
      <c r="B125" s="40"/>
      <c r="C125" s="41"/>
      <c r="D125" s="212" t="s">
        <v>124</v>
      </c>
      <c r="E125" s="41"/>
      <c r="F125" s="217" t="s">
        <v>248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124</v>
      </c>
      <c r="AU125" s="18" t="s">
        <v>85</v>
      </c>
    </row>
    <row r="126" s="13" customFormat="1">
      <c r="A126" s="13"/>
      <c r="B126" s="232"/>
      <c r="C126" s="233"/>
      <c r="D126" s="212" t="s">
        <v>201</v>
      </c>
      <c r="E126" s="234" t="s">
        <v>19</v>
      </c>
      <c r="F126" s="235" t="s">
        <v>210</v>
      </c>
      <c r="G126" s="233"/>
      <c r="H126" s="236">
        <v>2050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201</v>
      </c>
      <c r="AU126" s="242" t="s">
        <v>85</v>
      </c>
      <c r="AV126" s="13" t="s">
        <v>85</v>
      </c>
      <c r="AW126" s="13" t="s">
        <v>37</v>
      </c>
      <c r="AX126" s="13" t="s">
        <v>75</v>
      </c>
      <c r="AY126" s="242" t="s">
        <v>116</v>
      </c>
    </row>
    <row r="127" s="14" customFormat="1">
      <c r="A127" s="14"/>
      <c r="B127" s="243"/>
      <c r="C127" s="244"/>
      <c r="D127" s="212" t="s">
        <v>201</v>
      </c>
      <c r="E127" s="245" t="s">
        <v>19</v>
      </c>
      <c r="F127" s="246" t="s">
        <v>203</v>
      </c>
      <c r="G127" s="244"/>
      <c r="H127" s="247">
        <v>2050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201</v>
      </c>
      <c r="AU127" s="253" t="s">
        <v>85</v>
      </c>
      <c r="AV127" s="14" t="s">
        <v>121</v>
      </c>
      <c r="AW127" s="14" t="s">
        <v>37</v>
      </c>
      <c r="AX127" s="14" t="s">
        <v>83</v>
      </c>
      <c r="AY127" s="253" t="s">
        <v>116</v>
      </c>
    </row>
    <row r="128" s="11" customFormat="1" ht="22.8" customHeight="1">
      <c r="A128" s="11"/>
      <c r="B128" s="184"/>
      <c r="C128" s="185"/>
      <c r="D128" s="186" t="s">
        <v>74</v>
      </c>
      <c r="E128" s="228" t="s">
        <v>85</v>
      </c>
      <c r="F128" s="228" t="s">
        <v>249</v>
      </c>
      <c r="G128" s="185"/>
      <c r="H128" s="185"/>
      <c r="I128" s="188"/>
      <c r="J128" s="229">
        <f>BK128</f>
        <v>0</v>
      </c>
      <c r="K128" s="185"/>
      <c r="L128" s="190"/>
      <c r="M128" s="191"/>
      <c r="N128" s="192"/>
      <c r="O128" s="192"/>
      <c r="P128" s="193">
        <f>SUM(P129:P136)</f>
        <v>0</v>
      </c>
      <c r="Q128" s="192"/>
      <c r="R128" s="193">
        <f>SUM(R129:R136)</f>
        <v>0.44418750000000001</v>
      </c>
      <c r="S128" s="192"/>
      <c r="T128" s="194">
        <f>SUM(T129:T136)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95" t="s">
        <v>83</v>
      </c>
      <c r="AT128" s="196" t="s">
        <v>74</v>
      </c>
      <c r="AU128" s="196" t="s">
        <v>83</v>
      </c>
      <c r="AY128" s="195" t="s">
        <v>116</v>
      </c>
      <c r="BK128" s="197">
        <f>SUM(BK129:BK136)</f>
        <v>0</v>
      </c>
    </row>
    <row r="129" s="2" customFormat="1" ht="24.15" customHeight="1">
      <c r="A129" s="39"/>
      <c r="B129" s="40"/>
      <c r="C129" s="198" t="s">
        <v>8</v>
      </c>
      <c r="D129" s="198" t="s">
        <v>117</v>
      </c>
      <c r="E129" s="199" t="s">
        <v>250</v>
      </c>
      <c r="F129" s="200" t="s">
        <v>251</v>
      </c>
      <c r="G129" s="201" t="s">
        <v>196</v>
      </c>
      <c r="H129" s="202">
        <v>1500</v>
      </c>
      <c r="I129" s="203"/>
      <c r="J129" s="204">
        <f>ROUND(I129*H129,2)</f>
        <v>0</v>
      </c>
      <c r="K129" s="205"/>
      <c r="L129" s="45"/>
      <c r="M129" s="206" t="s">
        <v>19</v>
      </c>
      <c r="N129" s="207" t="s">
        <v>46</v>
      </c>
      <c r="O129" s="85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0" t="s">
        <v>121</v>
      </c>
      <c r="AT129" s="210" t="s">
        <v>117</v>
      </c>
      <c r="AU129" s="210" t="s">
        <v>85</v>
      </c>
      <c r="AY129" s="18" t="s">
        <v>116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8" t="s">
        <v>83</v>
      </c>
      <c r="BK129" s="211">
        <f>ROUND(I129*H129,2)</f>
        <v>0</v>
      </c>
      <c r="BL129" s="18" t="s">
        <v>121</v>
      </c>
      <c r="BM129" s="210" t="s">
        <v>252</v>
      </c>
    </row>
    <row r="130" s="2" customFormat="1">
      <c r="A130" s="39"/>
      <c r="B130" s="40"/>
      <c r="C130" s="41"/>
      <c r="D130" s="212" t="s">
        <v>123</v>
      </c>
      <c r="E130" s="41"/>
      <c r="F130" s="213" t="s">
        <v>251</v>
      </c>
      <c r="G130" s="41"/>
      <c r="H130" s="41"/>
      <c r="I130" s="214"/>
      <c r="J130" s="41"/>
      <c r="K130" s="41"/>
      <c r="L130" s="45"/>
      <c r="M130" s="215"/>
      <c r="N130" s="216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123</v>
      </c>
      <c r="AU130" s="18" t="s">
        <v>85</v>
      </c>
    </row>
    <row r="131" s="2" customFormat="1">
      <c r="A131" s="39"/>
      <c r="B131" s="40"/>
      <c r="C131" s="41"/>
      <c r="D131" s="230" t="s">
        <v>199</v>
      </c>
      <c r="E131" s="41"/>
      <c r="F131" s="231" t="s">
        <v>253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199</v>
      </c>
      <c r="AU131" s="18" t="s">
        <v>85</v>
      </c>
    </row>
    <row r="132" s="13" customFormat="1">
      <c r="A132" s="13"/>
      <c r="B132" s="232"/>
      <c r="C132" s="233"/>
      <c r="D132" s="212" t="s">
        <v>201</v>
      </c>
      <c r="E132" s="234" t="s">
        <v>19</v>
      </c>
      <c r="F132" s="235" t="s">
        <v>202</v>
      </c>
      <c r="G132" s="233"/>
      <c r="H132" s="236">
        <v>1500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201</v>
      </c>
      <c r="AU132" s="242" t="s">
        <v>85</v>
      </c>
      <c r="AV132" s="13" t="s">
        <v>85</v>
      </c>
      <c r="AW132" s="13" t="s">
        <v>37</v>
      </c>
      <c r="AX132" s="13" t="s">
        <v>75</v>
      </c>
      <c r="AY132" s="242" t="s">
        <v>116</v>
      </c>
    </row>
    <row r="133" s="14" customFormat="1">
      <c r="A133" s="14"/>
      <c r="B133" s="243"/>
      <c r="C133" s="244"/>
      <c r="D133" s="212" t="s">
        <v>201</v>
      </c>
      <c r="E133" s="245" t="s">
        <v>19</v>
      </c>
      <c r="F133" s="246" t="s">
        <v>203</v>
      </c>
      <c r="G133" s="244"/>
      <c r="H133" s="247">
        <v>1500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201</v>
      </c>
      <c r="AU133" s="253" t="s">
        <v>85</v>
      </c>
      <c r="AV133" s="14" t="s">
        <v>121</v>
      </c>
      <c r="AW133" s="14" t="s">
        <v>37</v>
      </c>
      <c r="AX133" s="14" t="s">
        <v>83</v>
      </c>
      <c r="AY133" s="253" t="s">
        <v>116</v>
      </c>
    </row>
    <row r="134" s="2" customFormat="1" ht="24.15" customHeight="1">
      <c r="A134" s="39"/>
      <c r="B134" s="40"/>
      <c r="C134" s="254" t="s">
        <v>175</v>
      </c>
      <c r="D134" s="254" t="s">
        <v>211</v>
      </c>
      <c r="E134" s="255" t="s">
        <v>254</v>
      </c>
      <c r="F134" s="256" t="s">
        <v>255</v>
      </c>
      <c r="G134" s="257" t="s">
        <v>196</v>
      </c>
      <c r="H134" s="258">
        <v>1776.75</v>
      </c>
      <c r="I134" s="259"/>
      <c r="J134" s="260">
        <f>ROUND(I134*H134,2)</f>
        <v>0</v>
      </c>
      <c r="K134" s="261"/>
      <c r="L134" s="262"/>
      <c r="M134" s="263" t="s">
        <v>19</v>
      </c>
      <c r="N134" s="264" t="s">
        <v>46</v>
      </c>
      <c r="O134" s="85"/>
      <c r="P134" s="208">
        <f>O134*H134</f>
        <v>0</v>
      </c>
      <c r="Q134" s="208">
        <v>0.00025000000000000001</v>
      </c>
      <c r="R134" s="208">
        <f>Q134*H134</f>
        <v>0.44418750000000001</v>
      </c>
      <c r="S134" s="208">
        <v>0</v>
      </c>
      <c r="T134" s="20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0" t="s">
        <v>153</v>
      </c>
      <c r="AT134" s="210" t="s">
        <v>211</v>
      </c>
      <c r="AU134" s="210" t="s">
        <v>85</v>
      </c>
      <c r="AY134" s="18" t="s">
        <v>116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8" t="s">
        <v>83</v>
      </c>
      <c r="BK134" s="211">
        <f>ROUND(I134*H134,2)</f>
        <v>0</v>
      </c>
      <c r="BL134" s="18" t="s">
        <v>121</v>
      </c>
      <c r="BM134" s="210" t="s">
        <v>256</v>
      </c>
    </row>
    <row r="135" s="2" customFormat="1">
      <c r="A135" s="39"/>
      <c r="B135" s="40"/>
      <c r="C135" s="41"/>
      <c r="D135" s="212" t="s">
        <v>123</v>
      </c>
      <c r="E135" s="41"/>
      <c r="F135" s="213" t="s">
        <v>255</v>
      </c>
      <c r="G135" s="41"/>
      <c r="H135" s="41"/>
      <c r="I135" s="214"/>
      <c r="J135" s="41"/>
      <c r="K135" s="41"/>
      <c r="L135" s="45"/>
      <c r="M135" s="215"/>
      <c r="N135" s="21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123</v>
      </c>
      <c r="AU135" s="18" t="s">
        <v>85</v>
      </c>
    </row>
    <row r="136" s="13" customFormat="1">
      <c r="A136" s="13"/>
      <c r="B136" s="232"/>
      <c r="C136" s="233"/>
      <c r="D136" s="212" t="s">
        <v>201</v>
      </c>
      <c r="E136" s="233"/>
      <c r="F136" s="235" t="s">
        <v>257</v>
      </c>
      <c r="G136" s="233"/>
      <c r="H136" s="236">
        <v>1776.75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201</v>
      </c>
      <c r="AU136" s="242" t="s">
        <v>85</v>
      </c>
      <c r="AV136" s="13" t="s">
        <v>85</v>
      </c>
      <c r="AW136" s="13" t="s">
        <v>4</v>
      </c>
      <c r="AX136" s="13" t="s">
        <v>83</v>
      </c>
      <c r="AY136" s="242" t="s">
        <v>116</v>
      </c>
    </row>
    <row r="137" s="11" customFormat="1" ht="22.8" customHeight="1">
      <c r="A137" s="11"/>
      <c r="B137" s="184"/>
      <c r="C137" s="185"/>
      <c r="D137" s="186" t="s">
        <v>74</v>
      </c>
      <c r="E137" s="228" t="s">
        <v>121</v>
      </c>
      <c r="F137" s="228" t="s">
        <v>258</v>
      </c>
      <c r="G137" s="185"/>
      <c r="H137" s="185"/>
      <c r="I137" s="188"/>
      <c r="J137" s="229">
        <f>BK137</f>
        <v>0</v>
      </c>
      <c r="K137" s="185"/>
      <c r="L137" s="190"/>
      <c r="M137" s="191"/>
      <c r="N137" s="192"/>
      <c r="O137" s="192"/>
      <c r="P137" s="193">
        <f>SUM(P138:P140)</f>
        <v>0</v>
      </c>
      <c r="Q137" s="192"/>
      <c r="R137" s="193">
        <f>SUM(R138:R140)</f>
        <v>0</v>
      </c>
      <c r="S137" s="192"/>
      <c r="T137" s="194">
        <f>SUM(T138:T140)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95" t="s">
        <v>83</v>
      </c>
      <c r="AT137" s="196" t="s">
        <v>74</v>
      </c>
      <c r="AU137" s="196" t="s">
        <v>83</v>
      </c>
      <c r="AY137" s="195" t="s">
        <v>116</v>
      </c>
      <c r="BK137" s="197">
        <f>SUM(BK138:BK140)</f>
        <v>0</v>
      </c>
    </row>
    <row r="138" s="2" customFormat="1" ht="16.5" customHeight="1">
      <c r="A138" s="39"/>
      <c r="B138" s="40"/>
      <c r="C138" s="198" t="s">
        <v>180</v>
      </c>
      <c r="D138" s="198" t="s">
        <v>117</v>
      </c>
      <c r="E138" s="199" t="s">
        <v>259</v>
      </c>
      <c r="F138" s="200" t="s">
        <v>260</v>
      </c>
      <c r="G138" s="201" t="s">
        <v>261</v>
      </c>
      <c r="H138" s="202">
        <v>1</v>
      </c>
      <c r="I138" s="203"/>
      <c r="J138" s="204">
        <f>ROUND(I138*H138,2)</f>
        <v>0</v>
      </c>
      <c r="K138" s="205"/>
      <c r="L138" s="45"/>
      <c r="M138" s="206" t="s">
        <v>19</v>
      </c>
      <c r="N138" s="207" t="s">
        <v>46</v>
      </c>
      <c r="O138" s="85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0" t="s">
        <v>121</v>
      </c>
      <c r="AT138" s="210" t="s">
        <v>117</v>
      </c>
      <c r="AU138" s="210" t="s">
        <v>85</v>
      </c>
      <c r="AY138" s="18" t="s">
        <v>116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8" t="s">
        <v>83</v>
      </c>
      <c r="BK138" s="211">
        <f>ROUND(I138*H138,2)</f>
        <v>0</v>
      </c>
      <c r="BL138" s="18" t="s">
        <v>121</v>
      </c>
      <c r="BM138" s="210" t="s">
        <v>262</v>
      </c>
    </row>
    <row r="139" s="2" customFormat="1">
      <c r="A139" s="39"/>
      <c r="B139" s="40"/>
      <c r="C139" s="41"/>
      <c r="D139" s="212" t="s">
        <v>123</v>
      </c>
      <c r="E139" s="41"/>
      <c r="F139" s="213" t="s">
        <v>260</v>
      </c>
      <c r="G139" s="41"/>
      <c r="H139" s="41"/>
      <c r="I139" s="214"/>
      <c r="J139" s="41"/>
      <c r="K139" s="41"/>
      <c r="L139" s="45"/>
      <c r="M139" s="215"/>
      <c r="N139" s="21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123</v>
      </c>
      <c r="AU139" s="18" t="s">
        <v>85</v>
      </c>
    </row>
    <row r="140" s="2" customFormat="1">
      <c r="A140" s="39"/>
      <c r="B140" s="40"/>
      <c r="C140" s="41"/>
      <c r="D140" s="212" t="s">
        <v>124</v>
      </c>
      <c r="E140" s="41"/>
      <c r="F140" s="217" t="s">
        <v>263</v>
      </c>
      <c r="G140" s="41"/>
      <c r="H140" s="41"/>
      <c r="I140" s="214"/>
      <c r="J140" s="41"/>
      <c r="K140" s="41"/>
      <c r="L140" s="45"/>
      <c r="M140" s="215"/>
      <c r="N140" s="216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124</v>
      </c>
      <c r="AU140" s="18" t="s">
        <v>85</v>
      </c>
    </row>
    <row r="141" s="11" customFormat="1" ht="22.8" customHeight="1">
      <c r="A141" s="11"/>
      <c r="B141" s="184"/>
      <c r="C141" s="185"/>
      <c r="D141" s="186" t="s">
        <v>74</v>
      </c>
      <c r="E141" s="228" t="s">
        <v>264</v>
      </c>
      <c r="F141" s="228" t="s">
        <v>265</v>
      </c>
      <c r="G141" s="185"/>
      <c r="H141" s="185"/>
      <c r="I141" s="188"/>
      <c r="J141" s="229">
        <f>BK141</f>
        <v>0</v>
      </c>
      <c r="K141" s="185"/>
      <c r="L141" s="190"/>
      <c r="M141" s="191"/>
      <c r="N141" s="192"/>
      <c r="O141" s="192"/>
      <c r="P141" s="193">
        <f>SUM(P142:P144)</f>
        <v>0</v>
      </c>
      <c r="Q141" s="192"/>
      <c r="R141" s="193">
        <f>SUM(R142:R144)</f>
        <v>0</v>
      </c>
      <c r="S141" s="192"/>
      <c r="T141" s="194">
        <f>SUM(T142:T144)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95" t="s">
        <v>83</v>
      </c>
      <c r="AT141" s="196" t="s">
        <v>74</v>
      </c>
      <c r="AU141" s="196" t="s">
        <v>83</v>
      </c>
      <c r="AY141" s="195" t="s">
        <v>116</v>
      </c>
      <c r="BK141" s="197">
        <f>SUM(BK142:BK144)</f>
        <v>0</v>
      </c>
    </row>
    <row r="142" s="2" customFormat="1" ht="16.5" customHeight="1">
      <c r="A142" s="39"/>
      <c r="B142" s="40"/>
      <c r="C142" s="198" t="s">
        <v>266</v>
      </c>
      <c r="D142" s="198" t="s">
        <v>117</v>
      </c>
      <c r="E142" s="199" t="s">
        <v>267</v>
      </c>
      <c r="F142" s="200" t="s">
        <v>268</v>
      </c>
      <c r="G142" s="201" t="s">
        <v>269</v>
      </c>
      <c r="H142" s="202">
        <v>0.47399999999999998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121</v>
      </c>
      <c r="AT142" s="210" t="s">
        <v>117</v>
      </c>
      <c r="AU142" s="210" t="s">
        <v>85</v>
      </c>
      <c r="AY142" s="18" t="s">
        <v>116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121</v>
      </c>
      <c r="BM142" s="210" t="s">
        <v>270</v>
      </c>
    </row>
    <row r="143" s="2" customFormat="1">
      <c r="A143" s="39"/>
      <c r="B143" s="40"/>
      <c r="C143" s="41"/>
      <c r="D143" s="212" t="s">
        <v>123</v>
      </c>
      <c r="E143" s="41"/>
      <c r="F143" s="213" t="s">
        <v>271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123</v>
      </c>
      <c r="AU143" s="18" t="s">
        <v>85</v>
      </c>
    </row>
    <row r="144" s="2" customFormat="1">
      <c r="A144" s="39"/>
      <c r="B144" s="40"/>
      <c r="C144" s="41"/>
      <c r="D144" s="230" t="s">
        <v>199</v>
      </c>
      <c r="E144" s="41"/>
      <c r="F144" s="231" t="s">
        <v>272</v>
      </c>
      <c r="G144" s="41"/>
      <c r="H144" s="41"/>
      <c r="I144" s="214"/>
      <c r="J144" s="41"/>
      <c r="K144" s="41"/>
      <c r="L144" s="45"/>
      <c r="M144" s="218"/>
      <c r="N144" s="219"/>
      <c r="O144" s="220"/>
      <c r="P144" s="220"/>
      <c r="Q144" s="220"/>
      <c r="R144" s="220"/>
      <c r="S144" s="220"/>
      <c r="T144" s="221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199</v>
      </c>
      <c r="AU144" s="18" t="s">
        <v>85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eO/yCRIILdEUAjgwF+x62qrlyUHuGutQ5/heV057PMhRMBFilFDxXj4MFYaSi9q9V9T1oAJykNo9UN0UXmDTtg==" hashValue="KXLuh1s5ctpbnHLVeQOyeFQdlLn4j5lqqVPx3745UkvO15hDkZQG1U2onkjkQy7uNPw6DqSrPqbbpsEKXrgJjA==" algorithmName="SHA-512" password="CC2B"/>
  <autoFilter ref="C83:K14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2/121151123"/>
    <hyperlink ref="F94" r:id="rId2" display="https://podminky.urs.cz/item/CS_URS_2025_02/171103201"/>
    <hyperlink ref="F102" r:id="rId3" display="https://podminky.urs.cz/item/CS_URS_2025_02/181451123"/>
    <hyperlink ref="F107" r:id="rId4" display="https://podminky.urs.cz/item/CS_URS_2025_02/181951112"/>
    <hyperlink ref="F112" r:id="rId5" display="https://podminky.urs.cz/item/CS_URS_2025_02/182251101"/>
    <hyperlink ref="F117" r:id="rId6" display="https://podminky.urs.cz/item/CS_URS_2025_02/182351133"/>
    <hyperlink ref="F131" r:id="rId7" display="https://podminky.urs.cz/item/CS_URS_2025_02/213111111"/>
    <hyperlink ref="F144" r:id="rId8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Morava, OH Bohuslavice - Vitošov, opatření proti průsakům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273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18. 8. 2025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ROUND((SUM(BE84:BE152)),  2)</f>
        <v>0</v>
      </c>
      <c r="G33" s="39"/>
      <c r="H33" s="39"/>
      <c r="I33" s="149">
        <v>0.20999999999999999</v>
      </c>
      <c r="J33" s="148">
        <f>ROUND(((SUM(BE84:BE152))*I33),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ROUND((SUM(BF84:BF152)),  2)</f>
        <v>0</v>
      </c>
      <c r="G34" s="39"/>
      <c r="H34" s="39"/>
      <c r="I34" s="149">
        <v>0.12</v>
      </c>
      <c r="J34" s="148">
        <f>ROUND(((SUM(BF84:BF152))*I34),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ROUND((SUM(BG84:BG152)),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ROUND((SUM(BH84:BH152)),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ROUND((SUM(BI84:BI152)),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Morava, OH Bohuslavice - Vitošov, opatření proti průsakům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 02 - opatření proti průsakům - těsnící clona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KN Bohuslavice</v>
      </c>
      <c r="G52" s="41"/>
      <c r="H52" s="41"/>
      <c r="I52" s="33" t="s">
        <v>23</v>
      </c>
      <c r="J52" s="73" t="str">
        <f>IF(J12="","",J12)</f>
        <v>18. 8. 2025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186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187</v>
      </c>
      <c r="E61" s="225"/>
      <c r="F61" s="225"/>
      <c r="G61" s="225"/>
      <c r="H61" s="225"/>
      <c r="I61" s="225"/>
      <c r="J61" s="226">
        <f>J86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274</v>
      </c>
      <c r="E62" s="225"/>
      <c r="F62" s="225"/>
      <c r="G62" s="225"/>
      <c r="H62" s="225"/>
      <c r="I62" s="225"/>
      <c r="J62" s="226">
        <f>J127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2"/>
      <c r="C63" s="223"/>
      <c r="D63" s="224" t="s">
        <v>275</v>
      </c>
      <c r="E63" s="225"/>
      <c r="F63" s="225"/>
      <c r="G63" s="225"/>
      <c r="H63" s="225"/>
      <c r="I63" s="225"/>
      <c r="J63" s="226">
        <f>J143</f>
        <v>0</v>
      </c>
      <c r="K63" s="223"/>
      <c r="L63" s="22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2"/>
      <c r="C64" s="223"/>
      <c r="D64" s="224" t="s">
        <v>190</v>
      </c>
      <c r="E64" s="225"/>
      <c r="F64" s="225"/>
      <c r="G64" s="225"/>
      <c r="H64" s="225"/>
      <c r="I64" s="225"/>
      <c r="J64" s="226">
        <f>J149</f>
        <v>0</v>
      </c>
      <c r="K64" s="223"/>
      <c r="L64" s="227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Morava, OH Bohuslavice - Vitošov, opatření proti průsakům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93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02 - SO 02 - opatření proti průsakům - těsnící clona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KN Bohuslavice</v>
      </c>
      <c r="G78" s="41"/>
      <c r="H78" s="41"/>
      <c r="I78" s="33" t="s">
        <v>23</v>
      </c>
      <c r="J78" s="73" t="str">
        <f>IF(J12="","",J12)</f>
        <v>18. 8. 2025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Povodí Moravy, s.p.</v>
      </c>
      <c r="G80" s="41"/>
      <c r="H80" s="41"/>
      <c r="I80" s="33" t="s">
        <v>33</v>
      </c>
      <c r="J80" s="37" t="str">
        <f>E21</f>
        <v>Ing. Vít Pučálek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33" t="s">
        <v>38</v>
      </c>
      <c r="J81" s="37" t="str">
        <f>E24</f>
        <v>Ing. Vít Pučálek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101</v>
      </c>
      <c r="D83" s="175" t="s">
        <v>60</v>
      </c>
      <c r="E83" s="175" t="s">
        <v>56</v>
      </c>
      <c r="F83" s="175" t="s">
        <v>57</v>
      </c>
      <c r="G83" s="175" t="s">
        <v>102</v>
      </c>
      <c r="H83" s="175" t="s">
        <v>103</v>
      </c>
      <c r="I83" s="175" t="s">
        <v>104</v>
      </c>
      <c r="J83" s="176" t="s">
        <v>97</v>
      </c>
      <c r="K83" s="177" t="s">
        <v>105</v>
      </c>
      <c r="L83" s="178"/>
      <c r="M83" s="93" t="s">
        <v>19</v>
      </c>
      <c r="N83" s="94" t="s">
        <v>45</v>
      </c>
      <c r="O83" s="94" t="s">
        <v>106</v>
      </c>
      <c r="P83" s="94" t="s">
        <v>107</v>
      </c>
      <c r="Q83" s="94" t="s">
        <v>108</v>
      </c>
      <c r="R83" s="94" t="s">
        <v>109</v>
      </c>
      <c r="S83" s="94" t="s">
        <v>110</v>
      </c>
      <c r="T83" s="95" t="s">
        <v>111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112</v>
      </c>
      <c r="D84" s="41"/>
      <c r="E84" s="41"/>
      <c r="F84" s="41"/>
      <c r="G84" s="41"/>
      <c r="H84" s="41"/>
      <c r="I84" s="41"/>
      <c r="J84" s="179">
        <f>BK84</f>
        <v>0</v>
      </c>
      <c r="K84" s="41"/>
      <c r="L84" s="45"/>
      <c r="M84" s="96"/>
      <c r="N84" s="180"/>
      <c r="O84" s="97"/>
      <c r="P84" s="181">
        <f>P85</f>
        <v>0</v>
      </c>
      <c r="Q84" s="97"/>
      <c r="R84" s="181">
        <f>R85</f>
        <v>82.5312074</v>
      </c>
      <c r="S84" s="97"/>
      <c r="T84" s="182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74</v>
      </c>
      <c r="AU84" s="18" t="s">
        <v>98</v>
      </c>
      <c r="BK84" s="183">
        <f>BK85</f>
        <v>0</v>
      </c>
    </row>
    <row r="85" s="11" customFormat="1" ht="25.92" customHeight="1">
      <c r="A85" s="11"/>
      <c r="B85" s="184"/>
      <c r="C85" s="185"/>
      <c r="D85" s="186" t="s">
        <v>74</v>
      </c>
      <c r="E85" s="187" t="s">
        <v>191</v>
      </c>
      <c r="F85" s="187" t="s">
        <v>192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P86+P127+P143+P149</f>
        <v>0</v>
      </c>
      <c r="Q85" s="192"/>
      <c r="R85" s="193">
        <f>R86+R127+R143+R149</f>
        <v>82.5312074</v>
      </c>
      <c r="S85" s="192"/>
      <c r="T85" s="194">
        <f>T86+T127+T143+T149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83</v>
      </c>
      <c r="AT85" s="196" t="s">
        <v>74</v>
      </c>
      <c r="AU85" s="196" t="s">
        <v>75</v>
      </c>
      <c r="AY85" s="195" t="s">
        <v>116</v>
      </c>
      <c r="BK85" s="197">
        <f>BK86+BK127+BK143+BK149</f>
        <v>0</v>
      </c>
    </row>
    <row r="86" s="11" customFormat="1" ht="22.8" customHeight="1">
      <c r="A86" s="11"/>
      <c r="B86" s="184"/>
      <c r="C86" s="185"/>
      <c r="D86" s="186" t="s">
        <v>74</v>
      </c>
      <c r="E86" s="228" t="s">
        <v>83</v>
      </c>
      <c r="F86" s="228" t="s">
        <v>193</v>
      </c>
      <c r="G86" s="185"/>
      <c r="H86" s="185"/>
      <c r="I86" s="188"/>
      <c r="J86" s="229">
        <f>BK86</f>
        <v>0</v>
      </c>
      <c r="K86" s="185"/>
      <c r="L86" s="190"/>
      <c r="M86" s="191"/>
      <c r="N86" s="192"/>
      <c r="O86" s="192"/>
      <c r="P86" s="193">
        <f>SUM(P87:P126)</f>
        <v>0</v>
      </c>
      <c r="Q86" s="192"/>
      <c r="R86" s="193">
        <f>SUM(R87:R126)</f>
        <v>82.330777400000002</v>
      </c>
      <c r="S86" s="192"/>
      <c r="T86" s="194">
        <f>SUM(T87:T126)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5" t="s">
        <v>83</v>
      </c>
      <c r="AT86" s="196" t="s">
        <v>74</v>
      </c>
      <c r="AU86" s="196" t="s">
        <v>83</v>
      </c>
      <c r="AY86" s="195" t="s">
        <v>116</v>
      </c>
      <c r="BK86" s="197">
        <f>SUM(BK87:BK126)</f>
        <v>0</v>
      </c>
    </row>
    <row r="87" s="2" customFormat="1" ht="33" customHeight="1">
      <c r="A87" s="39"/>
      <c r="B87" s="40"/>
      <c r="C87" s="198" t="s">
        <v>83</v>
      </c>
      <c r="D87" s="198" t="s">
        <v>117</v>
      </c>
      <c r="E87" s="199" t="s">
        <v>276</v>
      </c>
      <c r="F87" s="200" t="s">
        <v>277</v>
      </c>
      <c r="G87" s="201" t="s">
        <v>206</v>
      </c>
      <c r="H87" s="202">
        <v>66.810000000000002</v>
      </c>
      <c r="I87" s="203"/>
      <c r="J87" s="204">
        <f>ROUND(I87*H87,2)</f>
        <v>0</v>
      </c>
      <c r="K87" s="205"/>
      <c r="L87" s="45"/>
      <c r="M87" s="206" t="s">
        <v>19</v>
      </c>
      <c r="N87" s="207" t="s">
        <v>46</v>
      </c>
      <c r="O87" s="85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0" t="s">
        <v>121</v>
      </c>
      <c r="AT87" s="210" t="s">
        <v>117</v>
      </c>
      <c r="AU87" s="210" t="s">
        <v>85</v>
      </c>
      <c r="AY87" s="18" t="s">
        <v>116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18" t="s">
        <v>83</v>
      </c>
      <c r="BK87" s="211">
        <f>ROUND(I87*H87,2)</f>
        <v>0</v>
      </c>
      <c r="BL87" s="18" t="s">
        <v>121</v>
      </c>
      <c r="BM87" s="210" t="s">
        <v>278</v>
      </c>
    </row>
    <row r="88" s="2" customFormat="1">
      <c r="A88" s="39"/>
      <c r="B88" s="40"/>
      <c r="C88" s="41"/>
      <c r="D88" s="212" t="s">
        <v>123</v>
      </c>
      <c r="E88" s="41"/>
      <c r="F88" s="213" t="s">
        <v>279</v>
      </c>
      <c r="G88" s="41"/>
      <c r="H88" s="41"/>
      <c r="I88" s="214"/>
      <c r="J88" s="41"/>
      <c r="K88" s="41"/>
      <c r="L88" s="45"/>
      <c r="M88" s="215"/>
      <c r="N88" s="216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123</v>
      </c>
      <c r="AU88" s="18" t="s">
        <v>85</v>
      </c>
    </row>
    <row r="89" s="2" customFormat="1">
      <c r="A89" s="39"/>
      <c r="B89" s="40"/>
      <c r="C89" s="41"/>
      <c r="D89" s="230" t="s">
        <v>199</v>
      </c>
      <c r="E89" s="41"/>
      <c r="F89" s="231" t="s">
        <v>280</v>
      </c>
      <c r="G89" s="41"/>
      <c r="H89" s="41"/>
      <c r="I89" s="214"/>
      <c r="J89" s="41"/>
      <c r="K89" s="41"/>
      <c r="L89" s="45"/>
      <c r="M89" s="215"/>
      <c r="N89" s="21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199</v>
      </c>
      <c r="AU89" s="18" t="s">
        <v>85</v>
      </c>
    </row>
    <row r="90" s="13" customFormat="1">
      <c r="A90" s="13"/>
      <c r="B90" s="232"/>
      <c r="C90" s="233"/>
      <c r="D90" s="212" t="s">
        <v>201</v>
      </c>
      <c r="E90" s="234" t="s">
        <v>19</v>
      </c>
      <c r="F90" s="235" t="s">
        <v>281</v>
      </c>
      <c r="G90" s="233"/>
      <c r="H90" s="236">
        <v>66.810000000000002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201</v>
      </c>
      <c r="AU90" s="242" t="s">
        <v>85</v>
      </c>
      <c r="AV90" s="13" t="s">
        <v>85</v>
      </c>
      <c r="AW90" s="13" t="s">
        <v>37</v>
      </c>
      <c r="AX90" s="13" t="s">
        <v>75</v>
      </c>
      <c r="AY90" s="242" t="s">
        <v>116</v>
      </c>
    </row>
    <row r="91" s="14" customFormat="1">
      <c r="A91" s="14"/>
      <c r="B91" s="243"/>
      <c r="C91" s="244"/>
      <c r="D91" s="212" t="s">
        <v>201</v>
      </c>
      <c r="E91" s="245" t="s">
        <v>19</v>
      </c>
      <c r="F91" s="246" t="s">
        <v>203</v>
      </c>
      <c r="G91" s="244"/>
      <c r="H91" s="247">
        <v>66.810000000000002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201</v>
      </c>
      <c r="AU91" s="253" t="s">
        <v>85</v>
      </c>
      <c r="AV91" s="14" t="s">
        <v>121</v>
      </c>
      <c r="AW91" s="14" t="s">
        <v>37</v>
      </c>
      <c r="AX91" s="14" t="s">
        <v>83</v>
      </c>
      <c r="AY91" s="253" t="s">
        <v>116</v>
      </c>
    </row>
    <row r="92" s="2" customFormat="1" ht="37.8" customHeight="1">
      <c r="A92" s="39"/>
      <c r="B92" s="40"/>
      <c r="C92" s="198" t="s">
        <v>175</v>
      </c>
      <c r="D92" s="198" t="s">
        <v>117</v>
      </c>
      <c r="E92" s="199" t="s">
        <v>282</v>
      </c>
      <c r="F92" s="200" t="s">
        <v>283</v>
      </c>
      <c r="G92" s="201" t="s">
        <v>206</v>
      </c>
      <c r="H92" s="202">
        <v>66.810000000000002</v>
      </c>
      <c r="I92" s="203"/>
      <c r="J92" s="204">
        <f>ROUND(I92*H92,2)</f>
        <v>0</v>
      </c>
      <c r="K92" s="205"/>
      <c r="L92" s="45"/>
      <c r="M92" s="206" t="s">
        <v>19</v>
      </c>
      <c r="N92" s="207" t="s">
        <v>46</v>
      </c>
      <c r="O92" s="85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0" t="s">
        <v>121</v>
      </c>
      <c r="AT92" s="210" t="s">
        <v>117</v>
      </c>
      <c r="AU92" s="210" t="s">
        <v>85</v>
      </c>
      <c r="AY92" s="18" t="s">
        <v>116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8" t="s">
        <v>83</v>
      </c>
      <c r="BK92" s="211">
        <f>ROUND(I92*H92,2)</f>
        <v>0</v>
      </c>
      <c r="BL92" s="18" t="s">
        <v>121</v>
      </c>
      <c r="BM92" s="210" t="s">
        <v>284</v>
      </c>
    </row>
    <row r="93" s="2" customFormat="1">
      <c r="A93" s="39"/>
      <c r="B93" s="40"/>
      <c r="C93" s="41"/>
      <c r="D93" s="212" t="s">
        <v>123</v>
      </c>
      <c r="E93" s="41"/>
      <c r="F93" s="213" t="s">
        <v>285</v>
      </c>
      <c r="G93" s="41"/>
      <c r="H93" s="41"/>
      <c r="I93" s="214"/>
      <c r="J93" s="41"/>
      <c r="K93" s="41"/>
      <c r="L93" s="45"/>
      <c r="M93" s="215"/>
      <c r="N93" s="216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85</v>
      </c>
    </row>
    <row r="94" s="2" customFormat="1">
      <c r="A94" s="39"/>
      <c r="B94" s="40"/>
      <c r="C94" s="41"/>
      <c r="D94" s="230" t="s">
        <v>199</v>
      </c>
      <c r="E94" s="41"/>
      <c r="F94" s="231" t="s">
        <v>286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199</v>
      </c>
      <c r="AU94" s="18" t="s">
        <v>85</v>
      </c>
    </row>
    <row r="95" s="13" customFormat="1">
      <c r="A95" s="13"/>
      <c r="B95" s="232"/>
      <c r="C95" s="233"/>
      <c r="D95" s="212" t="s">
        <v>201</v>
      </c>
      <c r="E95" s="234" t="s">
        <v>19</v>
      </c>
      <c r="F95" s="235" t="s">
        <v>287</v>
      </c>
      <c r="G95" s="233"/>
      <c r="H95" s="236">
        <v>66.810000000000002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201</v>
      </c>
      <c r="AU95" s="242" t="s">
        <v>85</v>
      </c>
      <c r="AV95" s="13" t="s">
        <v>85</v>
      </c>
      <c r="AW95" s="13" t="s">
        <v>37</v>
      </c>
      <c r="AX95" s="13" t="s">
        <v>75</v>
      </c>
      <c r="AY95" s="242" t="s">
        <v>116</v>
      </c>
    </row>
    <row r="96" s="14" customFormat="1">
      <c r="A96" s="14"/>
      <c r="B96" s="243"/>
      <c r="C96" s="244"/>
      <c r="D96" s="212" t="s">
        <v>201</v>
      </c>
      <c r="E96" s="245" t="s">
        <v>19</v>
      </c>
      <c r="F96" s="246" t="s">
        <v>203</v>
      </c>
      <c r="G96" s="244"/>
      <c r="H96" s="247">
        <v>66.810000000000002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201</v>
      </c>
      <c r="AU96" s="253" t="s">
        <v>85</v>
      </c>
      <c r="AV96" s="14" t="s">
        <v>121</v>
      </c>
      <c r="AW96" s="14" t="s">
        <v>37</v>
      </c>
      <c r="AX96" s="14" t="s">
        <v>83</v>
      </c>
      <c r="AY96" s="253" t="s">
        <v>116</v>
      </c>
    </row>
    <row r="97" s="2" customFormat="1" ht="16.5" customHeight="1">
      <c r="A97" s="39"/>
      <c r="B97" s="40"/>
      <c r="C97" s="198" t="s">
        <v>85</v>
      </c>
      <c r="D97" s="198" t="s">
        <v>117</v>
      </c>
      <c r="E97" s="199" t="s">
        <v>241</v>
      </c>
      <c r="F97" s="200" t="s">
        <v>288</v>
      </c>
      <c r="G97" s="201" t="s">
        <v>289</v>
      </c>
      <c r="H97" s="202">
        <v>131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121</v>
      </c>
      <c r="AT97" s="210" t="s">
        <v>117</v>
      </c>
      <c r="AU97" s="210" t="s">
        <v>85</v>
      </c>
      <c r="AY97" s="18" t="s">
        <v>116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121</v>
      </c>
      <c r="BM97" s="210" t="s">
        <v>290</v>
      </c>
    </row>
    <row r="98" s="2" customFormat="1">
      <c r="A98" s="39"/>
      <c r="B98" s="40"/>
      <c r="C98" s="41"/>
      <c r="D98" s="212" t="s">
        <v>123</v>
      </c>
      <c r="E98" s="41"/>
      <c r="F98" s="213" t="s">
        <v>288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123</v>
      </c>
      <c r="AU98" s="18" t="s">
        <v>85</v>
      </c>
    </row>
    <row r="99" s="2" customFormat="1">
      <c r="A99" s="39"/>
      <c r="B99" s="40"/>
      <c r="C99" s="41"/>
      <c r="D99" s="212" t="s">
        <v>124</v>
      </c>
      <c r="E99" s="41"/>
      <c r="F99" s="217" t="s">
        <v>291</v>
      </c>
      <c r="G99" s="41"/>
      <c r="H99" s="41"/>
      <c r="I99" s="214"/>
      <c r="J99" s="41"/>
      <c r="K99" s="41"/>
      <c r="L99" s="45"/>
      <c r="M99" s="215"/>
      <c r="N99" s="21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124</v>
      </c>
      <c r="AU99" s="18" t="s">
        <v>85</v>
      </c>
    </row>
    <row r="100" s="2" customFormat="1" ht="16.5" customHeight="1">
      <c r="A100" s="39"/>
      <c r="B100" s="40"/>
      <c r="C100" s="198" t="s">
        <v>130</v>
      </c>
      <c r="D100" s="198" t="s">
        <v>117</v>
      </c>
      <c r="E100" s="199" t="s">
        <v>292</v>
      </c>
      <c r="F100" s="200" t="s">
        <v>293</v>
      </c>
      <c r="G100" s="201" t="s">
        <v>120</v>
      </c>
      <c r="H100" s="202">
        <v>1</v>
      </c>
      <c r="I100" s="203"/>
      <c r="J100" s="204">
        <f>ROUND(I100*H100,2)</f>
        <v>0</v>
      </c>
      <c r="K100" s="205"/>
      <c r="L100" s="45"/>
      <c r="M100" s="206" t="s">
        <v>19</v>
      </c>
      <c r="N100" s="207" t="s">
        <v>46</v>
      </c>
      <c r="O100" s="8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0" t="s">
        <v>121</v>
      </c>
      <c r="AT100" s="210" t="s">
        <v>117</v>
      </c>
      <c r="AU100" s="210" t="s">
        <v>85</v>
      </c>
      <c r="AY100" s="18" t="s">
        <v>116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8" t="s">
        <v>83</v>
      </c>
      <c r="BK100" s="211">
        <f>ROUND(I100*H100,2)</f>
        <v>0</v>
      </c>
      <c r="BL100" s="18" t="s">
        <v>121</v>
      </c>
      <c r="BM100" s="210" t="s">
        <v>294</v>
      </c>
    </row>
    <row r="101" s="2" customFormat="1">
      <c r="A101" s="39"/>
      <c r="B101" s="40"/>
      <c r="C101" s="41"/>
      <c r="D101" s="212" t="s">
        <v>123</v>
      </c>
      <c r="E101" s="41"/>
      <c r="F101" s="213" t="s">
        <v>293</v>
      </c>
      <c r="G101" s="41"/>
      <c r="H101" s="41"/>
      <c r="I101" s="214"/>
      <c r="J101" s="41"/>
      <c r="K101" s="41"/>
      <c r="L101" s="45"/>
      <c r="M101" s="215"/>
      <c r="N101" s="21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123</v>
      </c>
      <c r="AU101" s="18" t="s">
        <v>85</v>
      </c>
    </row>
    <row r="102" s="2" customFormat="1">
      <c r="A102" s="39"/>
      <c r="B102" s="40"/>
      <c r="C102" s="41"/>
      <c r="D102" s="212" t="s">
        <v>124</v>
      </c>
      <c r="E102" s="41"/>
      <c r="F102" s="217" t="s">
        <v>295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124</v>
      </c>
      <c r="AU102" s="18" t="s">
        <v>85</v>
      </c>
    </row>
    <row r="103" s="2" customFormat="1" ht="16.5" customHeight="1">
      <c r="A103" s="39"/>
      <c r="B103" s="40"/>
      <c r="C103" s="198" t="s">
        <v>166</v>
      </c>
      <c r="D103" s="198" t="s">
        <v>117</v>
      </c>
      <c r="E103" s="199" t="s">
        <v>296</v>
      </c>
      <c r="F103" s="200" t="s">
        <v>297</v>
      </c>
      <c r="G103" s="201" t="s">
        <v>206</v>
      </c>
      <c r="H103" s="202">
        <v>66.810000000000002</v>
      </c>
      <c r="I103" s="203"/>
      <c r="J103" s="204">
        <f>ROUND(I103*H103,2)</f>
        <v>0</v>
      </c>
      <c r="K103" s="205"/>
      <c r="L103" s="45"/>
      <c r="M103" s="206" t="s">
        <v>19</v>
      </c>
      <c r="N103" s="207" t="s">
        <v>46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121</v>
      </c>
      <c r="AT103" s="210" t="s">
        <v>117</v>
      </c>
      <c r="AU103" s="210" t="s">
        <v>85</v>
      </c>
      <c r="AY103" s="18" t="s">
        <v>116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83</v>
      </c>
      <c r="BK103" s="211">
        <f>ROUND(I103*H103,2)</f>
        <v>0</v>
      </c>
      <c r="BL103" s="18" t="s">
        <v>121</v>
      </c>
      <c r="BM103" s="210" t="s">
        <v>298</v>
      </c>
    </row>
    <row r="104" s="2" customFormat="1">
      <c r="A104" s="39"/>
      <c r="B104" s="40"/>
      <c r="C104" s="41"/>
      <c r="D104" s="212" t="s">
        <v>123</v>
      </c>
      <c r="E104" s="41"/>
      <c r="F104" s="213" t="s">
        <v>297</v>
      </c>
      <c r="G104" s="41"/>
      <c r="H104" s="41"/>
      <c r="I104" s="214"/>
      <c r="J104" s="41"/>
      <c r="K104" s="41"/>
      <c r="L104" s="45"/>
      <c r="M104" s="215"/>
      <c r="N104" s="21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123</v>
      </c>
      <c r="AU104" s="18" t="s">
        <v>85</v>
      </c>
    </row>
    <row r="105" s="2" customFormat="1">
      <c r="A105" s="39"/>
      <c r="B105" s="40"/>
      <c r="C105" s="41"/>
      <c r="D105" s="212" t="s">
        <v>124</v>
      </c>
      <c r="E105" s="41"/>
      <c r="F105" s="217" t="s">
        <v>299</v>
      </c>
      <c r="G105" s="41"/>
      <c r="H105" s="41"/>
      <c r="I105" s="214"/>
      <c r="J105" s="41"/>
      <c r="K105" s="41"/>
      <c r="L105" s="45"/>
      <c r="M105" s="215"/>
      <c r="N105" s="21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124</v>
      </c>
      <c r="AU105" s="18" t="s">
        <v>85</v>
      </c>
    </row>
    <row r="106" s="2" customFormat="1" ht="24.15" customHeight="1">
      <c r="A106" s="39"/>
      <c r="B106" s="40"/>
      <c r="C106" s="198" t="s">
        <v>121</v>
      </c>
      <c r="D106" s="198" t="s">
        <v>117</v>
      </c>
      <c r="E106" s="199" t="s">
        <v>300</v>
      </c>
      <c r="F106" s="200" t="s">
        <v>301</v>
      </c>
      <c r="G106" s="201" t="s">
        <v>196</v>
      </c>
      <c r="H106" s="202">
        <v>651</v>
      </c>
      <c r="I106" s="203"/>
      <c r="J106" s="204">
        <f>ROUND(I106*H106,2)</f>
        <v>0</v>
      </c>
      <c r="K106" s="205"/>
      <c r="L106" s="45"/>
      <c r="M106" s="206" t="s">
        <v>19</v>
      </c>
      <c r="N106" s="207" t="s">
        <v>46</v>
      </c>
      <c r="O106" s="85"/>
      <c r="P106" s="208">
        <f>O106*H106</f>
        <v>0</v>
      </c>
      <c r="Q106" s="208">
        <v>0.00014999999999999999</v>
      </c>
      <c r="R106" s="208">
        <f>Q106*H106</f>
        <v>0.097649999999999987</v>
      </c>
      <c r="S106" s="208">
        <v>0</v>
      </c>
      <c r="T106" s="20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0" t="s">
        <v>121</v>
      </c>
      <c r="AT106" s="210" t="s">
        <v>117</v>
      </c>
      <c r="AU106" s="210" t="s">
        <v>85</v>
      </c>
      <c r="AY106" s="18" t="s">
        <v>116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8" t="s">
        <v>83</v>
      </c>
      <c r="BK106" s="211">
        <f>ROUND(I106*H106,2)</f>
        <v>0</v>
      </c>
      <c r="BL106" s="18" t="s">
        <v>121</v>
      </c>
      <c r="BM106" s="210" t="s">
        <v>302</v>
      </c>
    </row>
    <row r="107" s="2" customFormat="1">
      <c r="A107" s="39"/>
      <c r="B107" s="40"/>
      <c r="C107" s="41"/>
      <c r="D107" s="212" t="s">
        <v>123</v>
      </c>
      <c r="E107" s="41"/>
      <c r="F107" s="213" t="s">
        <v>303</v>
      </c>
      <c r="G107" s="41"/>
      <c r="H107" s="41"/>
      <c r="I107" s="214"/>
      <c r="J107" s="41"/>
      <c r="K107" s="41"/>
      <c r="L107" s="45"/>
      <c r="M107" s="215"/>
      <c r="N107" s="216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123</v>
      </c>
      <c r="AU107" s="18" t="s">
        <v>85</v>
      </c>
    </row>
    <row r="108" s="2" customFormat="1">
      <c r="A108" s="39"/>
      <c r="B108" s="40"/>
      <c r="C108" s="41"/>
      <c r="D108" s="230" t="s">
        <v>199</v>
      </c>
      <c r="E108" s="41"/>
      <c r="F108" s="231" t="s">
        <v>304</v>
      </c>
      <c r="G108" s="41"/>
      <c r="H108" s="41"/>
      <c r="I108" s="214"/>
      <c r="J108" s="41"/>
      <c r="K108" s="41"/>
      <c r="L108" s="45"/>
      <c r="M108" s="215"/>
      <c r="N108" s="21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199</v>
      </c>
      <c r="AU108" s="18" t="s">
        <v>85</v>
      </c>
    </row>
    <row r="109" s="2" customFormat="1">
      <c r="A109" s="39"/>
      <c r="B109" s="40"/>
      <c r="C109" s="41"/>
      <c r="D109" s="212" t="s">
        <v>124</v>
      </c>
      <c r="E109" s="41"/>
      <c r="F109" s="217" t="s">
        <v>305</v>
      </c>
      <c r="G109" s="41"/>
      <c r="H109" s="41"/>
      <c r="I109" s="214"/>
      <c r="J109" s="41"/>
      <c r="K109" s="41"/>
      <c r="L109" s="45"/>
      <c r="M109" s="215"/>
      <c r="N109" s="21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124</v>
      </c>
      <c r="AU109" s="18" t="s">
        <v>85</v>
      </c>
    </row>
    <row r="110" s="13" customFormat="1">
      <c r="A110" s="13"/>
      <c r="B110" s="232"/>
      <c r="C110" s="233"/>
      <c r="D110" s="212" t="s">
        <v>201</v>
      </c>
      <c r="E110" s="234" t="s">
        <v>19</v>
      </c>
      <c r="F110" s="235" t="s">
        <v>306</v>
      </c>
      <c r="G110" s="233"/>
      <c r="H110" s="236">
        <v>651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201</v>
      </c>
      <c r="AU110" s="242" t="s">
        <v>85</v>
      </c>
      <c r="AV110" s="13" t="s">
        <v>85</v>
      </c>
      <c r="AW110" s="13" t="s">
        <v>37</v>
      </c>
      <c r="AX110" s="13" t="s">
        <v>75</v>
      </c>
      <c r="AY110" s="242" t="s">
        <v>116</v>
      </c>
    </row>
    <row r="111" s="14" customFormat="1">
      <c r="A111" s="14"/>
      <c r="B111" s="243"/>
      <c r="C111" s="244"/>
      <c r="D111" s="212" t="s">
        <v>201</v>
      </c>
      <c r="E111" s="245" t="s">
        <v>19</v>
      </c>
      <c r="F111" s="246" t="s">
        <v>203</v>
      </c>
      <c r="G111" s="244"/>
      <c r="H111" s="247">
        <v>651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201</v>
      </c>
      <c r="AU111" s="253" t="s">
        <v>85</v>
      </c>
      <c r="AV111" s="14" t="s">
        <v>121</v>
      </c>
      <c r="AW111" s="14" t="s">
        <v>37</v>
      </c>
      <c r="AX111" s="14" t="s">
        <v>83</v>
      </c>
      <c r="AY111" s="253" t="s">
        <v>116</v>
      </c>
    </row>
    <row r="112" s="2" customFormat="1" ht="24.15" customHeight="1">
      <c r="A112" s="39"/>
      <c r="B112" s="40"/>
      <c r="C112" s="198" t="s">
        <v>115</v>
      </c>
      <c r="D112" s="198" t="s">
        <v>117</v>
      </c>
      <c r="E112" s="199" t="s">
        <v>307</v>
      </c>
      <c r="F112" s="200" t="s">
        <v>308</v>
      </c>
      <c r="G112" s="201" t="s">
        <v>196</v>
      </c>
      <c r="H112" s="202">
        <v>651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0.0028173999999999999</v>
      </c>
      <c r="R112" s="208">
        <f>Q112*H112</f>
        <v>1.8341273999999999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121</v>
      </c>
      <c r="AT112" s="210" t="s">
        <v>117</v>
      </c>
      <c r="AU112" s="210" t="s">
        <v>85</v>
      </c>
      <c r="AY112" s="18" t="s">
        <v>116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121</v>
      </c>
      <c r="BM112" s="210" t="s">
        <v>309</v>
      </c>
    </row>
    <row r="113" s="2" customFormat="1">
      <c r="A113" s="39"/>
      <c r="B113" s="40"/>
      <c r="C113" s="41"/>
      <c r="D113" s="212" t="s">
        <v>123</v>
      </c>
      <c r="E113" s="41"/>
      <c r="F113" s="213" t="s">
        <v>310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123</v>
      </c>
      <c r="AU113" s="18" t="s">
        <v>85</v>
      </c>
    </row>
    <row r="114" s="2" customFormat="1">
      <c r="A114" s="39"/>
      <c r="B114" s="40"/>
      <c r="C114" s="41"/>
      <c r="D114" s="230" t="s">
        <v>199</v>
      </c>
      <c r="E114" s="41"/>
      <c r="F114" s="231" t="s">
        <v>311</v>
      </c>
      <c r="G114" s="41"/>
      <c r="H114" s="41"/>
      <c r="I114" s="214"/>
      <c r="J114" s="41"/>
      <c r="K114" s="41"/>
      <c r="L114" s="45"/>
      <c r="M114" s="215"/>
      <c r="N114" s="21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199</v>
      </c>
      <c r="AU114" s="18" t="s">
        <v>85</v>
      </c>
    </row>
    <row r="115" s="2" customFormat="1">
      <c r="A115" s="39"/>
      <c r="B115" s="40"/>
      <c r="C115" s="41"/>
      <c r="D115" s="212" t="s">
        <v>124</v>
      </c>
      <c r="E115" s="41"/>
      <c r="F115" s="217" t="s">
        <v>305</v>
      </c>
      <c r="G115" s="41"/>
      <c r="H115" s="41"/>
      <c r="I115" s="214"/>
      <c r="J115" s="41"/>
      <c r="K115" s="41"/>
      <c r="L115" s="45"/>
      <c r="M115" s="215"/>
      <c r="N115" s="21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85</v>
      </c>
    </row>
    <row r="116" s="13" customFormat="1">
      <c r="A116" s="13"/>
      <c r="B116" s="232"/>
      <c r="C116" s="233"/>
      <c r="D116" s="212" t="s">
        <v>201</v>
      </c>
      <c r="E116" s="234" t="s">
        <v>19</v>
      </c>
      <c r="F116" s="235" t="s">
        <v>306</v>
      </c>
      <c r="G116" s="233"/>
      <c r="H116" s="236">
        <v>651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201</v>
      </c>
      <c r="AU116" s="242" t="s">
        <v>85</v>
      </c>
      <c r="AV116" s="13" t="s">
        <v>85</v>
      </c>
      <c r="AW116" s="13" t="s">
        <v>37</v>
      </c>
      <c r="AX116" s="13" t="s">
        <v>75</v>
      </c>
      <c r="AY116" s="242" t="s">
        <v>116</v>
      </c>
    </row>
    <row r="117" s="14" customFormat="1">
      <c r="A117" s="14"/>
      <c r="B117" s="243"/>
      <c r="C117" s="244"/>
      <c r="D117" s="212" t="s">
        <v>201</v>
      </c>
      <c r="E117" s="245" t="s">
        <v>19</v>
      </c>
      <c r="F117" s="246" t="s">
        <v>203</v>
      </c>
      <c r="G117" s="244"/>
      <c r="H117" s="247">
        <v>651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201</v>
      </c>
      <c r="AU117" s="253" t="s">
        <v>85</v>
      </c>
      <c r="AV117" s="14" t="s">
        <v>121</v>
      </c>
      <c r="AW117" s="14" t="s">
        <v>37</v>
      </c>
      <c r="AX117" s="14" t="s">
        <v>83</v>
      </c>
      <c r="AY117" s="253" t="s">
        <v>116</v>
      </c>
    </row>
    <row r="118" s="2" customFormat="1" ht="37.8" customHeight="1">
      <c r="A118" s="39"/>
      <c r="B118" s="40"/>
      <c r="C118" s="198" t="s">
        <v>148</v>
      </c>
      <c r="D118" s="198" t="s">
        <v>117</v>
      </c>
      <c r="E118" s="199" t="s">
        <v>204</v>
      </c>
      <c r="F118" s="200" t="s">
        <v>205</v>
      </c>
      <c r="G118" s="201" t="s">
        <v>206</v>
      </c>
      <c r="H118" s="202">
        <v>78.599999999999994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121</v>
      </c>
      <c r="AT118" s="210" t="s">
        <v>117</v>
      </c>
      <c r="AU118" s="210" t="s">
        <v>85</v>
      </c>
      <c r="AY118" s="18" t="s">
        <v>116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121</v>
      </c>
      <c r="BM118" s="210" t="s">
        <v>312</v>
      </c>
    </row>
    <row r="119" s="2" customFormat="1">
      <c r="A119" s="39"/>
      <c r="B119" s="40"/>
      <c r="C119" s="41"/>
      <c r="D119" s="212" t="s">
        <v>123</v>
      </c>
      <c r="E119" s="41"/>
      <c r="F119" s="213" t="s">
        <v>208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123</v>
      </c>
      <c r="AU119" s="18" t="s">
        <v>85</v>
      </c>
    </row>
    <row r="120" s="2" customFormat="1">
      <c r="A120" s="39"/>
      <c r="B120" s="40"/>
      <c r="C120" s="41"/>
      <c r="D120" s="230" t="s">
        <v>199</v>
      </c>
      <c r="E120" s="41"/>
      <c r="F120" s="231" t="s">
        <v>209</v>
      </c>
      <c r="G120" s="41"/>
      <c r="H120" s="41"/>
      <c r="I120" s="214"/>
      <c r="J120" s="41"/>
      <c r="K120" s="41"/>
      <c r="L120" s="45"/>
      <c r="M120" s="215"/>
      <c r="N120" s="21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199</v>
      </c>
      <c r="AU120" s="18" t="s">
        <v>85</v>
      </c>
    </row>
    <row r="121" s="13" customFormat="1">
      <c r="A121" s="13"/>
      <c r="B121" s="232"/>
      <c r="C121" s="233"/>
      <c r="D121" s="212" t="s">
        <v>201</v>
      </c>
      <c r="E121" s="234" t="s">
        <v>19</v>
      </c>
      <c r="F121" s="235" t="s">
        <v>313</v>
      </c>
      <c r="G121" s="233"/>
      <c r="H121" s="236">
        <v>78.599999999999994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201</v>
      </c>
      <c r="AU121" s="242" t="s">
        <v>85</v>
      </c>
      <c r="AV121" s="13" t="s">
        <v>85</v>
      </c>
      <c r="AW121" s="13" t="s">
        <v>37</v>
      </c>
      <c r="AX121" s="13" t="s">
        <v>75</v>
      </c>
      <c r="AY121" s="242" t="s">
        <v>116</v>
      </c>
    </row>
    <row r="122" s="14" customFormat="1">
      <c r="A122" s="14"/>
      <c r="B122" s="243"/>
      <c r="C122" s="244"/>
      <c r="D122" s="212" t="s">
        <v>201</v>
      </c>
      <c r="E122" s="245" t="s">
        <v>19</v>
      </c>
      <c r="F122" s="246" t="s">
        <v>203</v>
      </c>
      <c r="G122" s="244"/>
      <c r="H122" s="247">
        <v>78.599999999999994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201</v>
      </c>
      <c r="AU122" s="253" t="s">
        <v>85</v>
      </c>
      <c r="AV122" s="14" t="s">
        <v>121</v>
      </c>
      <c r="AW122" s="14" t="s">
        <v>37</v>
      </c>
      <c r="AX122" s="14" t="s">
        <v>83</v>
      </c>
      <c r="AY122" s="253" t="s">
        <v>116</v>
      </c>
    </row>
    <row r="123" s="2" customFormat="1" ht="16.5" customHeight="1">
      <c r="A123" s="39"/>
      <c r="B123" s="40"/>
      <c r="C123" s="198" t="s">
        <v>153</v>
      </c>
      <c r="D123" s="198" t="s">
        <v>117</v>
      </c>
      <c r="E123" s="199" t="s">
        <v>314</v>
      </c>
      <c r="F123" s="200" t="s">
        <v>315</v>
      </c>
      <c r="G123" s="201" t="s">
        <v>269</v>
      </c>
      <c r="H123" s="202">
        <v>80.399000000000001</v>
      </c>
      <c r="I123" s="203"/>
      <c r="J123" s="204">
        <f>ROUND(I123*H123,2)</f>
        <v>0</v>
      </c>
      <c r="K123" s="205"/>
      <c r="L123" s="45"/>
      <c r="M123" s="206" t="s">
        <v>19</v>
      </c>
      <c r="N123" s="207" t="s">
        <v>46</v>
      </c>
      <c r="O123" s="85"/>
      <c r="P123" s="208">
        <f>O123*H123</f>
        <v>0</v>
      </c>
      <c r="Q123" s="208">
        <v>1</v>
      </c>
      <c r="R123" s="208">
        <f>Q123*H123</f>
        <v>80.399000000000001</v>
      </c>
      <c r="S123" s="208">
        <v>0</v>
      </c>
      <c r="T123" s="20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0" t="s">
        <v>121</v>
      </c>
      <c r="AT123" s="210" t="s">
        <v>117</v>
      </c>
      <c r="AU123" s="210" t="s">
        <v>85</v>
      </c>
      <c r="AY123" s="18" t="s">
        <v>116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8" t="s">
        <v>83</v>
      </c>
      <c r="BK123" s="211">
        <f>ROUND(I123*H123,2)</f>
        <v>0</v>
      </c>
      <c r="BL123" s="18" t="s">
        <v>121</v>
      </c>
      <c r="BM123" s="210" t="s">
        <v>316</v>
      </c>
    </row>
    <row r="124" s="2" customFormat="1">
      <c r="A124" s="39"/>
      <c r="B124" s="40"/>
      <c r="C124" s="41"/>
      <c r="D124" s="212" t="s">
        <v>123</v>
      </c>
      <c r="E124" s="41"/>
      <c r="F124" s="213" t="s">
        <v>315</v>
      </c>
      <c r="G124" s="41"/>
      <c r="H124" s="41"/>
      <c r="I124" s="214"/>
      <c r="J124" s="41"/>
      <c r="K124" s="41"/>
      <c r="L124" s="45"/>
      <c r="M124" s="215"/>
      <c r="N124" s="216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123</v>
      </c>
      <c r="AU124" s="18" t="s">
        <v>85</v>
      </c>
    </row>
    <row r="125" s="13" customFormat="1">
      <c r="A125" s="13"/>
      <c r="B125" s="232"/>
      <c r="C125" s="233"/>
      <c r="D125" s="212" t="s">
        <v>201</v>
      </c>
      <c r="E125" s="234" t="s">
        <v>19</v>
      </c>
      <c r="F125" s="235" t="s">
        <v>317</v>
      </c>
      <c r="G125" s="233"/>
      <c r="H125" s="236">
        <v>80.399000000000001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201</v>
      </c>
      <c r="AU125" s="242" t="s">
        <v>85</v>
      </c>
      <c r="AV125" s="13" t="s">
        <v>85</v>
      </c>
      <c r="AW125" s="13" t="s">
        <v>37</v>
      </c>
      <c r="AX125" s="13" t="s">
        <v>75</v>
      </c>
      <c r="AY125" s="242" t="s">
        <v>116</v>
      </c>
    </row>
    <row r="126" s="14" customFormat="1">
      <c r="A126" s="14"/>
      <c r="B126" s="243"/>
      <c r="C126" s="244"/>
      <c r="D126" s="212" t="s">
        <v>201</v>
      </c>
      <c r="E126" s="245" t="s">
        <v>19</v>
      </c>
      <c r="F126" s="246" t="s">
        <v>203</v>
      </c>
      <c r="G126" s="244"/>
      <c r="H126" s="247">
        <v>80.399000000000001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201</v>
      </c>
      <c r="AU126" s="253" t="s">
        <v>85</v>
      </c>
      <c r="AV126" s="14" t="s">
        <v>121</v>
      </c>
      <c r="AW126" s="14" t="s">
        <v>37</v>
      </c>
      <c r="AX126" s="14" t="s">
        <v>83</v>
      </c>
      <c r="AY126" s="253" t="s">
        <v>116</v>
      </c>
    </row>
    <row r="127" s="11" customFormat="1" ht="22.8" customHeight="1">
      <c r="A127" s="11"/>
      <c r="B127" s="184"/>
      <c r="C127" s="185"/>
      <c r="D127" s="186" t="s">
        <v>74</v>
      </c>
      <c r="E127" s="228" t="s">
        <v>115</v>
      </c>
      <c r="F127" s="228" t="s">
        <v>318</v>
      </c>
      <c r="G127" s="185"/>
      <c r="H127" s="185"/>
      <c r="I127" s="188"/>
      <c r="J127" s="229">
        <f>BK127</f>
        <v>0</v>
      </c>
      <c r="K127" s="185"/>
      <c r="L127" s="190"/>
      <c r="M127" s="191"/>
      <c r="N127" s="192"/>
      <c r="O127" s="192"/>
      <c r="P127" s="193">
        <f>SUM(P128:P142)</f>
        <v>0</v>
      </c>
      <c r="Q127" s="192"/>
      <c r="R127" s="193">
        <f>SUM(R128:R142)</f>
        <v>0</v>
      </c>
      <c r="S127" s="192"/>
      <c r="T127" s="194">
        <f>SUM(T128:T142)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95" t="s">
        <v>83</v>
      </c>
      <c r="AT127" s="196" t="s">
        <v>74</v>
      </c>
      <c r="AU127" s="196" t="s">
        <v>83</v>
      </c>
      <c r="AY127" s="195" t="s">
        <v>116</v>
      </c>
      <c r="BK127" s="197">
        <f>SUM(BK128:BK142)</f>
        <v>0</v>
      </c>
    </row>
    <row r="128" s="2" customFormat="1" ht="24.15" customHeight="1">
      <c r="A128" s="39"/>
      <c r="B128" s="40"/>
      <c r="C128" s="198" t="s">
        <v>180</v>
      </c>
      <c r="D128" s="198" t="s">
        <v>117</v>
      </c>
      <c r="E128" s="199" t="s">
        <v>319</v>
      </c>
      <c r="F128" s="200" t="s">
        <v>320</v>
      </c>
      <c r="G128" s="201" t="s">
        <v>196</v>
      </c>
      <c r="H128" s="202">
        <v>196.5</v>
      </c>
      <c r="I128" s="203"/>
      <c r="J128" s="204">
        <f>ROUND(I128*H128,2)</f>
        <v>0</v>
      </c>
      <c r="K128" s="205"/>
      <c r="L128" s="45"/>
      <c r="M128" s="206" t="s">
        <v>19</v>
      </c>
      <c r="N128" s="207" t="s">
        <v>46</v>
      </c>
      <c r="O128" s="85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0" t="s">
        <v>121</v>
      </c>
      <c r="AT128" s="210" t="s">
        <v>117</v>
      </c>
      <c r="AU128" s="210" t="s">
        <v>85</v>
      </c>
      <c r="AY128" s="18" t="s">
        <v>116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8" t="s">
        <v>83</v>
      </c>
      <c r="BK128" s="211">
        <f>ROUND(I128*H128,2)</f>
        <v>0</v>
      </c>
      <c r="BL128" s="18" t="s">
        <v>121</v>
      </c>
      <c r="BM128" s="210" t="s">
        <v>321</v>
      </c>
    </row>
    <row r="129" s="2" customFormat="1">
      <c r="A129" s="39"/>
      <c r="B129" s="40"/>
      <c r="C129" s="41"/>
      <c r="D129" s="212" t="s">
        <v>123</v>
      </c>
      <c r="E129" s="41"/>
      <c r="F129" s="213" t="s">
        <v>322</v>
      </c>
      <c r="G129" s="41"/>
      <c r="H129" s="41"/>
      <c r="I129" s="214"/>
      <c r="J129" s="41"/>
      <c r="K129" s="41"/>
      <c r="L129" s="45"/>
      <c r="M129" s="215"/>
      <c r="N129" s="21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123</v>
      </c>
      <c r="AU129" s="18" t="s">
        <v>85</v>
      </c>
    </row>
    <row r="130" s="2" customFormat="1">
      <c r="A130" s="39"/>
      <c r="B130" s="40"/>
      <c r="C130" s="41"/>
      <c r="D130" s="230" t="s">
        <v>199</v>
      </c>
      <c r="E130" s="41"/>
      <c r="F130" s="231" t="s">
        <v>323</v>
      </c>
      <c r="G130" s="41"/>
      <c r="H130" s="41"/>
      <c r="I130" s="214"/>
      <c r="J130" s="41"/>
      <c r="K130" s="41"/>
      <c r="L130" s="45"/>
      <c r="M130" s="215"/>
      <c r="N130" s="216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199</v>
      </c>
      <c r="AU130" s="18" t="s">
        <v>85</v>
      </c>
    </row>
    <row r="131" s="13" customFormat="1">
      <c r="A131" s="13"/>
      <c r="B131" s="232"/>
      <c r="C131" s="233"/>
      <c r="D131" s="212" t="s">
        <v>201</v>
      </c>
      <c r="E131" s="234" t="s">
        <v>19</v>
      </c>
      <c r="F131" s="235" t="s">
        <v>324</v>
      </c>
      <c r="G131" s="233"/>
      <c r="H131" s="236">
        <v>196.5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201</v>
      </c>
      <c r="AU131" s="242" t="s">
        <v>85</v>
      </c>
      <c r="AV131" s="13" t="s">
        <v>85</v>
      </c>
      <c r="AW131" s="13" t="s">
        <v>37</v>
      </c>
      <c r="AX131" s="13" t="s">
        <v>75</v>
      </c>
      <c r="AY131" s="242" t="s">
        <v>116</v>
      </c>
    </row>
    <row r="132" s="14" customFormat="1">
      <c r="A132" s="14"/>
      <c r="B132" s="243"/>
      <c r="C132" s="244"/>
      <c r="D132" s="212" t="s">
        <v>201</v>
      </c>
      <c r="E132" s="245" t="s">
        <v>19</v>
      </c>
      <c r="F132" s="246" t="s">
        <v>203</v>
      </c>
      <c r="G132" s="244"/>
      <c r="H132" s="247">
        <v>196.5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201</v>
      </c>
      <c r="AU132" s="253" t="s">
        <v>85</v>
      </c>
      <c r="AV132" s="14" t="s">
        <v>121</v>
      </c>
      <c r="AW132" s="14" t="s">
        <v>37</v>
      </c>
      <c r="AX132" s="14" t="s">
        <v>83</v>
      </c>
      <c r="AY132" s="253" t="s">
        <v>116</v>
      </c>
    </row>
    <row r="133" s="2" customFormat="1" ht="24.15" customHeight="1">
      <c r="A133" s="39"/>
      <c r="B133" s="40"/>
      <c r="C133" s="198" t="s">
        <v>266</v>
      </c>
      <c r="D133" s="198" t="s">
        <v>117</v>
      </c>
      <c r="E133" s="199" t="s">
        <v>325</v>
      </c>
      <c r="F133" s="200" t="s">
        <v>326</v>
      </c>
      <c r="G133" s="201" t="s">
        <v>196</v>
      </c>
      <c r="H133" s="202">
        <v>196.5</v>
      </c>
      <c r="I133" s="203"/>
      <c r="J133" s="204">
        <f>ROUND(I133*H133,2)</f>
        <v>0</v>
      </c>
      <c r="K133" s="205"/>
      <c r="L133" s="45"/>
      <c r="M133" s="206" t="s">
        <v>19</v>
      </c>
      <c r="N133" s="207" t="s">
        <v>46</v>
      </c>
      <c r="O133" s="85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0" t="s">
        <v>121</v>
      </c>
      <c r="AT133" s="210" t="s">
        <v>117</v>
      </c>
      <c r="AU133" s="210" t="s">
        <v>85</v>
      </c>
      <c r="AY133" s="18" t="s">
        <v>116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8" t="s">
        <v>83</v>
      </c>
      <c r="BK133" s="211">
        <f>ROUND(I133*H133,2)</f>
        <v>0</v>
      </c>
      <c r="BL133" s="18" t="s">
        <v>121</v>
      </c>
      <c r="BM133" s="210" t="s">
        <v>327</v>
      </c>
    </row>
    <row r="134" s="2" customFormat="1">
      <c r="A134" s="39"/>
      <c r="B134" s="40"/>
      <c r="C134" s="41"/>
      <c r="D134" s="212" t="s">
        <v>123</v>
      </c>
      <c r="E134" s="41"/>
      <c r="F134" s="213" t="s">
        <v>328</v>
      </c>
      <c r="G134" s="41"/>
      <c r="H134" s="41"/>
      <c r="I134" s="214"/>
      <c r="J134" s="41"/>
      <c r="K134" s="41"/>
      <c r="L134" s="45"/>
      <c r="M134" s="215"/>
      <c r="N134" s="216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123</v>
      </c>
      <c r="AU134" s="18" t="s">
        <v>85</v>
      </c>
    </row>
    <row r="135" s="2" customFormat="1">
      <c r="A135" s="39"/>
      <c r="B135" s="40"/>
      <c r="C135" s="41"/>
      <c r="D135" s="230" t="s">
        <v>199</v>
      </c>
      <c r="E135" s="41"/>
      <c r="F135" s="231" t="s">
        <v>329</v>
      </c>
      <c r="G135" s="41"/>
      <c r="H135" s="41"/>
      <c r="I135" s="214"/>
      <c r="J135" s="41"/>
      <c r="K135" s="41"/>
      <c r="L135" s="45"/>
      <c r="M135" s="215"/>
      <c r="N135" s="21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199</v>
      </c>
      <c r="AU135" s="18" t="s">
        <v>85</v>
      </c>
    </row>
    <row r="136" s="13" customFormat="1">
      <c r="A136" s="13"/>
      <c r="B136" s="232"/>
      <c r="C136" s="233"/>
      <c r="D136" s="212" t="s">
        <v>201</v>
      </c>
      <c r="E136" s="234" t="s">
        <v>19</v>
      </c>
      <c r="F136" s="235" t="s">
        <v>330</v>
      </c>
      <c r="G136" s="233"/>
      <c r="H136" s="236">
        <v>196.5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201</v>
      </c>
      <c r="AU136" s="242" t="s">
        <v>85</v>
      </c>
      <c r="AV136" s="13" t="s">
        <v>85</v>
      </c>
      <c r="AW136" s="13" t="s">
        <v>37</v>
      </c>
      <c r="AX136" s="13" t="s">
        <v>75</v>
      </c>
      <c r="AY136" s="242" t="s">
        <v>116</v>
      </c>
    </row>
    <row r="137" s="14" customFormat="1">
      <c r="A137" s="14"/>
      <c r="B137" s="243"/>
      <c r="C137" s="244"/>
      <c r="D137" s="212" t="s">
        <v>201</v>
      </c>
      <c r="E137" s="245" t="s">
        <v>19</v>
      </c>
      <c r="F137" s="246" t="s">
        <v>203</v>
      </c>
      <c r="G137" s="244"/>
      <c r="H137" s="247">
        <v>196.5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201</v>
      </c>
      <c r="AU137" s="253" t="s">
        <v>85</v>
      </c>
      <c r="AV137" s="14" t="s">
        <v>121</v>
      </c>
      <c r="AW137" s="14" t="s">
        <v>37</v>
      </c>
      <c r="AX137" s="14" t="s">
        <v>83</v>
      </c>
      <c r="AY137" s="253" t="s">
        <v>116</v>
      </c>
    </row>
    <row r="138" s="2" customFormat="1" ht="24.15" customHeight="1">
      <c r="A138" s="39"/>
      <c r="B138" s="40"/>
      <c r="C138" s="198" t="s">
        <v>331</v>
      </c>
      <c r="D138" s="198" t="s">
        <v>117</v>
      </c>
      <c r="E138" s="199" t="s">
        <v>332</v>
      </c>
      <c r="F138" s="200" t="s">
        <v>333</v>
      </c>
      <c r="G138" s="201" t="s">
        <v>196</v>
      </c>
      <c r="H138" s="202">
        <v>786</v>
      </c>
      <c r="I138" s="203"/>
      <c r="J138" s="204">
        <f>ROUND(I138*H138,2)</f>
        <v>0</v>
      </c>
      <c r="K138" s="205"/>
      <c r="L138" s="45"/>
      <c r="M138" s="206" t="s">
        <v>19</v>
      </c>
      <c r="N138" s="207" t="s">
        <v>46</v>
      </c>
      <c r="O138" s="85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0" t="s">
        <v>121</v>
      </c>
      <c r="AT138" s="210" t="s">
        <v>117</v>
      </c>
      <c r="AU138" s="210" t="s">
        <v>85</v>
      </c>
      <c r="AY138" s="18" t="s">
        <v>116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8" t="s">
        <v>83</v>
      </c>
      <c r="BK138" s="211">
        <f>ROUND(I138*H138,2)</f>
        <v>0</v>
      </c>
      <c r="BL138" s="18" t="s">
        <v>121</v>
      </c>
      <c r="BM138" s="210" t="s">
        <v>334</v>
      </c>
    </row>
    <row r="139" s="2" customFormat="1">
      <c r="A139" s="39"/>
      <c r="B139" s="40"/>
      <c r="C139" s="41"/>
      <c r="D139" s="212" t="s">
        <v>123</v>
      </c>
      <c r="E139" s="41"/>
      <c r="F139" s="213" t="s">
        <v>335</v>
      </c>
      <c r="G139" s="41"/>
      <c r="H139" s="41"/>
      <c r="I139" s="214"/>
      <c r="J139" s="41"/>
      <c r="K139" s="41"/>
      <c r="L139" s="45"/>
      <c r="M139" s="215"/>
      <c r="N139" s="21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123</v>
      </c>
      <c r="AU139" s="18" t="s">
        <v>85</v>
      </c>
    </row>
    <row r="140" s="2" customFormat="1">
      <c r="A140" s="39"/>
      <c r="B140" s="40"/>
      <c r="C140" s="41"/>
      <c r="D140" s="230" t="s">
        <v>199</v>
      </c>
      <c r="E140" s="41"/>
      <c r="F140" s="231" t="s">
        <v>336</v>
      </c>
      <c r="G140" s="41"/>
      <c r="H140" s="41"/>
      <c r="I140" s="214"/>
      <c r="J140" s="41"/>
      <c r="K140" s="41"/>
      <c r="L140" s="45"/>
      <c r="M140" s="215"/>
      <c r="N140" s="216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199</v>
      </c>
      <c r="AU140" s="18" t="s">
        <v>85</v>
      </c>
    </row>
    <row r="141" s="13" customFormat="1">
      <c r="A141" s="13"/>
      <c r="B141" s="232"/>
      <c r="C141" s="233"/>
      <c r="D141" s="212" t="s">
        <v>201</v>
      </c>
      <c r="E141" s="234" t="s">
        <v>19</v>
      </c>
      <c r="F141" s="235" t="s">
        <v>337</v>
      </c>
      <c r="G141" s="233"/>
      <c r="H141" s="236">
        <v>786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201</v>
      </c>
      <c r="AU141" s="242" t="s">
        <v>85</v>
      </c>
      <c r="AV141" s="13" t="s">
        <v>85</v>
      </c>
      <c r="AW141" s="13" t="s">
        <v>37</v>
      </c>
      <c r="AX141" s="13" t="s">
        <v>75</v>
      </c>
      <c r="AY141" s="242" t="s">
        <v>116</v>
      </c>
    </row>
    <row r="142" s="14" customFormat="1">
      <c r="A142" s="14"/>
      <c r="B142" s="243"/>
      <c r="C142" s="244"/>
      <c r="D142" s="212" t="s">
        <v>201</v>
      </c>
      <c r="E142" s="245" t="s">
        <v>19</v>
      </c>
      <c r="F142" s="246" t="s">
        <v>203</v>
      </c>
      <c r="G142" s="244"/>
      <c r="H142" s="247">
        <v>786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201</v>
      </c>
      <c r="AU142" s="253" t="s">
        <v>85</v>
      </c>
      <c r="AV142" s="14" t="s">
        <v>121</v>
      </c>
      <c r="AW142" s="14" t="s">
        <v>37</v>
      </c>
      <c r="AX142" s="14" t="s">
        <v>83</v>
      </c>
      <c r="AY142" s="253" t="s">
        <v>116</v>
      </c>
    </row>
    <row r="143" s="11" customFormat="1" ht="22.8" customHeight="1">
      <c r="A143" s="11"/>
      <c r="B143" s="184"/>
      <c r="C143" s="185"/>
      <c r="D143" s="186" t="s">
        <v>74</v>
      </c>
      <c r="E143" s="228" t="s">
        <v>157</v>
      </c>
      <c r="F143" s="228" t="s">
        <v>338</v>
      </c>
      <c r="G143" s="185"/>
      <c r="H143" s="185"/>
      <c r="I143" s="188"/>
      <c r="J143" s="229">
        <f>BK143</f>
        <v>0</v>
      </c>
      <c r="K143" s="185"/>
      <c r="L143" s="190"/>
      <c r="M143" s="191"/>
      <c r="N143" s="192"/>
      <c r="O143" s="192"/>
      <c r="P143" s="193">
        <f>SUM(P144:P148)</f>
        <v>0</v>
      </c>
      <c r="Q143" s="192"/>
      <c r="R143" s="193">
        <f>SUM(R144:R148)</f>
        <v>0.20043000000000003</v>
      </c>
      <c r="S143" s="192"/>
      <c r="T143" s="194">
        <f>SUM(T144:T148)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95" t="s">
        <v>83</v>
      </c>
      <c r="AT143" s="196" t="s">
        <v>74</v>
      </c>
      <c r="AU143" s="196" t="s">
        <v>83</v>
      </c>
      <c r="AY143" s="195" t="s">
        <v>116</v>
      </c>
      <c r="BK143" s="197">
        <f>SUM(BK144:BK148)</f>
        <v>0</v>
      </c>
    </row>
    <row r="144" s="2" customFormat="1" ht="24.15" customHeight="1">
      <c r="A144" s="39"/>
      <c r="B144" s="40"/>
      <c r="C144" s="198" t="s">
        <v>8</v>
      </c>
      <c r="D144" s="198" t="s">
        <v>117</v>
      </c>
      <c r="E144" s="199" t="s">
        <v>339</v>
      </c>
      <c r="F144" s="200" t="s">
        <v>340</v>
      </c>
      <c r="G144" s="201" t="s">
        <v>196</v>
      </c>
      <c r="H144" s="202">
        <v>196.5</v>
      </c>
      <c r="I144" s="203"/>
      <c r="J144" s="204">
        <f>ROUND(I144*H144,2)</f>
        <v>0</v>
      </c>
      <c r="K144" s="205"/>
      <c r="L144" s="45"/>
      <c r="M144" s="206" t="s">
        <v>19</v>
      </c>
      <c r="N144" s="207" t="s">
        <v>46</v>
      </c>
      <c r="O144" s="85"/>
      <c r="P144" s="208">
        <f>O144*H144</f>
        <v>0</v>
      </c>
      <c r="Q144" s="208">
        <v>0.0010200000000000001</v>
      </c>
      <c r="R144" s="208">
        <f>Q144*H144</f>
        <v>0.20043000000000003</v>
      </c>
      <c r="S144" s="208">
        <v>0</v>
      </c>
      <c r="T144" s="20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0" t="s">
        <v>121</v>
      </c>
      <c r="AT144" s="210" t="s">
        <v>117</v>
      </c>
      <c r="AU144" s="210" t="s">
        <v>85</v>
      </c>
      <c r="AY144" s="18" t="s">
        <v>116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8" t="s">
        <v>83</v>
      </c>
      <c r="BK144" s="211">
        <f>ROUND(I144*H144,2)</f>
        <v>0</v>
      </c>
      <c r="BL144" s="18" t="s">
        <v>121</v>
      </c>
      <c r="BM144" s="210" t="s">
        <v>341</v>
      </c>
    </row>
    <row r="145" s="2" customFormat="1">
      <c r="A145" s="39"/>
      <c r="B145" s="40"/>
      <c r="C145" s="41"/>
      <c r="D145" s="212" t="s">
        <v>123</v>
      </c>
      <c r="E145" s="41"/>
      <c r="F145" s="213" t="s">
        <v>342</v>
      </c>
      <c r="G145" s="41"/>
      <c r="H145" s="41"/>
      <c r="I145" s="214"/>
      <c r="J145" s="41"/>
      <c r="K145" s="41"/>
      <c r="L145" s="45"/>
      <c r="M145" s="215"/>
      <c r="N145" s="216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123</v>
      </c>
      <c r="AU145" s="18" t="s">
        <v>85</v>
      </c>
    </row>
    <row r="146" s="2" customFormat="1">
      <c r="A146" s="39"/>
      <c r="B146" s="40"/>
      <c r="C146" s="41"/>
      <c r="D146" s="230" t="s">
        <v>199</v>
      </c>
      <c r="E146" s="41"/>
      <c r="F146" s="231" t="s">
        <v>343</v>
      </c>
      <c r="G146" s="41"/>
      <c r="H146" s="41"/>
      <c r="I146" s="214"/>
      <c r="J146" s="41"/>
      <c r="K146" s="41"/>
      <c r="L146" s="45"/>
      <c r="M146" s="215"/>
      <c r="N146" s="216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199</v>
      </c>
      <c r="AU146" s="18" t="s">
        <v>85</v>
      </c>
    </row>
    <row r="147" s="13" customFormat="1">
      <c r="A147" s="13"/>
      <c r="B147" s="232"/>
      <c r="C147" s="233"/>
      <c r="D147" s="212" t="s">
        <v>201</v>
      </c>
      <c r="E147" s="234" t="s">
        <v>19</v>
      </c>
      <c r="F147" s="235" t="s">
        <v>344</v>
      </c>
      <c r="G147" s="233"/>
      <c r="H147" s="236">
        <v>196.5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201</v>
      </c>
      <c r="AU147" s="242" t="s">
        <v>85</v>
      </c>
      <c r="AV147" s="13" t="s">
        <v>85</v>
      </c>
      <c r="AW147" s="13" t="s">
        <v>37</v>
      </c>
      <c r="AX147" s="13" t="s">
        <v>75</v>
      </c>
      <c r="AY147" s="242" t="s">
        <v>116</v>
      </c>
    </row>
    <row r="148" s="14" customFormat="1">
      <c r="A148" s="14"/>
      <c r="B148" s="243"/>
      <c r="C148" s="244"/>
      <c r="D148" s="212" t="s">
        <v>201</v>
      </c>
      <c r="E148" s="245" t="s">
        <v>19</v>
      </c>
      <c r="F148" s="246" t="s">
        <v>203</v>
      </c>
      <c r="G148" s="244"/>
      <c r="H148" s="247">
        <v>196.5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201</v>
      </c>
      <c r="AU148" s="253" t="s">
        <v>85</v>
      </c>
      <c r="AV148" s="14" t="s">
        <v>121</v>
      </c>
      <c r="AW148" s="14" t="s">
        <v>37</v>
      </c>
      <c r="AX148" s="14" t="s">
        <v>83</v>
      </c>
      <c r="AY148" s="253" t="s">
        <v>116</v>
      </c>
    </row>
    <row r="149" s="11" customFormat="1" ht="22.8" customHeight="1">
      <c r="A149" s="11"/>
      <c r="B149" s="184"/>
      <c r="C149" s="185"/>
      <c r="D149" s="186" t="s">
        <v>74</v>
      </c>
      <c r="E149" s="228" t="s">
        <v>264</v>
      </c>
      <c r="F149" s="228" t="s">
        <v>265</v>
      </c>
      <c r="G149" s="185"/>
      <c r="H149" s="185"/>
      <c r="I149" s="188"/>
      <c r="J149" s="229">
        <f>BK149</f>
        <v>0</v>
      </c>
      <c r="K149" s="185"/>
      <c r="L149" s="190"/>
      <c r="M149" s="191"/>
      <c r="N149" s="192"/>
      <c r="O149" s="192"/>
      <c r="P149" s="193">
        <f>SUM(P150:P152)</f>
        <v>0</v>
      </c>
      <c r="Q149" s="192"/>
      <c r="R149" s="193">
        <f>SUM(R150:R152)</f>
        <v>0</v>
      </c>
      <c r="S149" s="192"/>
      <c r="T149" s="194">
        <f>SUM(T150:T152)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95" t="s">
        <v>83</v>
      </c>
      <c r="AT149" s="196" t="s">
        <v>74</v>
      </c>
      <c r="AU149" s="196" t="s">
        <v>83</v>
      </c>
      <c r="AY149" s="195" t="s">
        <v>116</v>
      </c>
      <c r="BK149" s="197">
        <f>SUM(BK150:BK152)</f>
        <v>0</v>
      </c>
    </row>
    <row r="150" s="2" customFormat="1" ht="16.5" customHeight="1">
      <c r="A150" s="39"/>
      <c r="B150" s="40"/>
      <c r="C150" s="198" t="s">
        <v>161</v>
      </c>
      <c r="D150" s="198" t="s">
        <v>117</v>
      </c>
      <c r="E150" s="199" t="s">
        <v>345</v>
      </c>
      <c r="F150" s="200" t="s">
        <v>346</v>
      </c>
      <c r="G150" s="201" t="s">
        <v>269</v>
      </c>
      <c r="H150" s="202">
        <v>82.531000000000006</v>
      </c>
      <c r="I150" s="203"/>
      <c r="J150" s="204">
        <f>ROUND(I150*H150,2)</f>
        <v>0</v>
      </c>
      <c r="K150" s="205"/>
      <c r="L150" s="45"/>
      <c r="M150" s="206" t="s">
        <v>19</v>
      </c>
      <c r="N150" s="207" t="s">
        <v>46</v>
      </c>
      <c r="O150" s="85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0" t="s">
        <v>121</v>
      </c>
      <c r="AT150" s="210" t="s">
        <v>117</v>
      </c>
      <c r="AU150" s="210" t="s">
        <v>85</v>
      </c>
      <c r="AY150" s="18" t="s">
        <v>116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8" t="s">
        <v>83</v>
      </c>
      <c r="BK150" s="211">
        <f>ROUND(I150*H150,2)</f>
        <v>0</v>
      </c>
      <c r="BL150" s="18" t="s">
        <v>121</v>
      </c>
      <c r="BM150" s="210" t="s">
        <v>347</v>
      </c>
    </row>
    <row r="151" s="2" customFormat="1">
      <c r="A151" s="39"/>
      <c r="B151" s="40"/>
      <c r="C151" s="41"/>
      <c r="D151" s="212" t="s">
        <v>123</v>
      </c>
      <c r="E151" s="41"/>
      <c r="F151" s="213" t="s">
        <v>348</v>
      </c>
      <c r="G151" s="41"/>
      <c r="H151" s="41"/>
      <c r="I151" s="214"/>
      <c r="J151" s="41"/>
      <c r="K151" s="41"/>
      <c r="L151" s="45"/>
      <c r="M151" s="215"/>
      <c r="N151" s="216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123</v>
      </c>
      <c r="AU151" s="18" t="s">
        <v>85</v>
      </c>
    </row>
    <row r="152" s="2" customFormat="1">
      <c r="A152" s="39"/>
      <c r="B152" s="40"/>
      <c r="C152" s="41"/>
      <c r="D152" s="230" t="s">
        <v>199</v>
      </c>
      <c r="E152" s="41"/>
      <c r="F152" s="231" t="s">
        <v>349</v>
      </c>
      <c r="G152" s="41"/>
      <c r="H152" s="41"/>
      <c r="I152" s="214"/>
      <c r="J152" s="41"/>
      <c r="K152" s="41"/>
      <c r="L152" s="45"/>
      <c r="M152" s="218"/>
      <c r="N152" s="219"/>
      <c r="O152" s="220"/>
      <c r="P152" s="220"/>
      <c r="Q152" s="220"/>
      <c r="R152" s="220"/>
      <c r="S152" s="220"/>
      <c r="T152" s="221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199</v>
      </c>
      <c r="AU152" s="18" t="s">
        <v>85</v>
      </c>
    </row>
    <row r="153" s="2" customFormat="1" ht="6.96" customHeight="1">
      <c r="A153" s="39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vA3vKZbeBIdnCUMxXjKPB64PGDuwaMXsapp+FhSdE4c57mZeWHJlMvW+DXBD/+AwC17lYqEc57MiCuzYFIfBBw==" hashValue="0SsheiKB/yYRMm7O/gVPc3wPLk2jitoz7Fm4Zp31U3NVTLI+xUBLY6Zn2sTN7emDxJZtocmPXqd7PoXbu6cX2g==" algorithmName="SHA-512" password="CC2B"/>
  <autoFilter ref="C83:K15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2/132351254"/>
    <hyperlink ref="F94" r:id="rId2" display="https://podminky.urs.cz/item/CS_URS_2025_02/162351103"/>
    <hyperlink ref="F108" r:id="rId3" display="https://podminky.urs.cz/item/CS_URS_2025_02/153112115"/>
    <hyperlink ref="F114" r:id="rId4" display="https://podminky.urs.cz/item/CS_URS_2025_02/153112132"/>
    <hyperlink ref="F120" r:id="rId5" display="https://podminky.urs.cz/item/CS_URS_2025_02/171103201"/>
    <hyperlink ref="F130" r:id="rId6" display="https://podminky.urs.cz/item/CS_URS_2025_02/564831111"/>
    <hyperlink ref="F135" r:id="rId7" display="https://podminky.urs.cz/item/CS_URS_2025_02/564861111"/>
    <hyperlink ref="F140" r:id="rId8" display="https://podminky.urs.cz/item/CS_URS_2025_02/571907113"/>
    <hyperlink ref="F146" r:id="rId9" display="https://podminky.urs.cz/item/CS_URS_2025_02/919726124"/>
    <hyperlink ref="F152" r:id="rId10" display="https://podminky.urs.cz/item/CS_URS_2025_02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350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351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352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353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354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355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356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357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358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359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360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82</v>
      </c>
      <c r="F18" s="276" t="s">
        <v>361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362</v>
      </c>
      <c r="F19" s="276" t="s">
        <v>363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364</v>
      </c>
      <c r="F20" s="276" t="s">
        <v>365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366</v>
      </c>
      <c r="F21" s="276" t="s">
        <v>367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368</v>
      </c>
      <c r="F22" s="276" t="s">
        <v>369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370</v>
      </c>
      <c r="F23" s="276" t="s">
        <v>371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372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373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374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375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376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377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378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379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380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101</v>
      </c>
      <c r="F36" s="276"/>
      <c r="G36" s="276" t="s">
        <v>381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382</v>
      </c>
      <c r="F37" s="276"/>
      <c r="G37" s="276" t="s">
        <v>383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56</v>
      </c>
      <c r="F38" s="276"/>
      <c r="G38" s="276" t="s">
        <v>384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57</v>
      </c>
      <c r="F39" s="276"/>
      <c r="G39" s="276" t="s">
        <v>385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102</v>
      </c>
      <c r="F40" s="276"/>
      <c r="G40" s="276" t="s">
        <v>386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103</v>
      </c>
      <c r="F41" s="276"/>
      <c r="G41" s="276" t="s">
        <v>387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388</v>
      </c>
      <c r="F42" s="276"/>
      <c r="G42" s="276" t="s">
        <v>389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390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391</v>
      </c>
      <c r="F44" s="276"/>
      <c r="G44" s="276" t="s">
        <v>392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105</v>
      </c>
      <c r="F45" s="276"/>
      <c r="G45" s="276" t="s">
        <v>393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394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395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396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397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398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399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400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401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402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403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404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405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406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407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408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409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410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411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412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413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414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415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416</v>
      </c>
      <c r="D76" s="294"/>
      <c r="E76" s="294"/>
      <c r="F76" s="294" t="s">
        <v>417</v>
      </c>
      <c r="G76" s="295"/>
      <c r="H76" s="294" t="s">
        <v>57</v>
      </c>
      <c r="I76" s="294" t="s">
        <v>60</v>
      </c>
      <c r="J76" s="294" t="s">
        <v>418</v>
      </c>
      <c r="K76" s="293"/>
    </row>
    <row r="77" s="1" customFormat="1" ht="17.25" customHeight="1">
      <c r="B77" s="291"/>
      <c r="C77" s="296" t="s">
        <v>419</v>
      </c>
      <c r="D77" s="296"/>
      <c r="E77" s="296"/>
      <c r="F77" s="297" t="s">
        <v>420</v>
      </c>
      <c r="G77" s="298"/>
      <c r="H77" s="296"/>
      <c r="I77" s="296"/>
      <c r="J77" s="296" t="s">
        <v>421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56</v>
      </c>
      <c r="D79" s="301"/>
      <c r="E79" s="301"/>
      <c r="F79" s="302" t="s">
        <v>422</v>
      </c>
      <c r="G79" s="303"/>
      <c r="H79" s="279" t="s">
        <v>423</v>
      </c>
      <c r="I79" s="279" t="s">
        <v>424</v>
      </c>
      <c r="J79" s="279">
        <v>20</v>
      </c>
      <c r="K79" s="293"/>
    </row>
    <row r="80" s="1" customFormat="1" ht="15" customHeight="1">
      <c r="B80" s="291"/>
      <c r="C80" s="279" t="s">
        <v>425</v>
      </c>
      <c r="D80" s="279"/>
      <c r="E80" s="279"/>
      <c r="F80" s="302" t="s">
        <v>422</v>
      </c>
      <c r="G80" s="303"/>
      <c r="H80" s="279" t="s">
        <v>426</v>
      </c>
      <c r="I80" s="279" t="s">
        <v>424</v>
      </c>
      <c r="J80" s="279">
        <v>120</v>
      </c>
      <c r="K80" s="293"/>
    </row>
    <row r="81" s="1" customFormat="1" ht="15" customHeight="1">
      <c r="B81" s="304"/>
      <c r="C81" s="279" t="s">
        <v>427</v>
      </c>
      <c r="D81" s="279"/>
      <c r="E81" s="279"/>
      <c r="F81" s="302" t="s">
        <v>428</v>
      </c>
      <c r="G81" s="303"/>
      <c r="H81" s="279" t="s">
        <v>429</v>
      </c>
      <c r="I81" s="279" t="s">
        <v>424</v>
      </c>
      <c r="J81" s="279">
        <v>50</v>
      </c>
      <c r="K81" s="293"/>
    </row>
    <row r="82" s="1" customFormat="1" ht="15" customHeight="1">
      <c r="B82" s="304"/>
      <c r="C82" s="279" t="s">
        <v>430</v>
      </c>
      <c r="D82" s="279"/>
      <c r="E82" s="279"/>
      <c r="F82" s="302" t="s">
        <v>422</v>
      </c>
      <c r="G82" s="303"/>
      <c r="H82" s="279" t="s">
        <v>431</v>
      </c>
      <c r="I82" s="279" t="s">
        <v>432</v>
      </c>
      <c r="J82" s="279"/>
      <c r="K82" s="293"/>
    </row>
    <row r="83" s="1" customFormat="1" ht="15" customHeight="1">
      <c r="B83" s="304"/>
      <c r="C83" s="305" t="s">
        <v>433</v>
      </c>
      <c r="D83" s="305"/>
      <c r="E83" s="305"/>
      <c r="F83" s="306" t="s">
        <v>428</v>
      </c>
      <c r="G83" s="305"/>
      <c r="H83" s="305" t="s">
        <v>434</v>
      </c>
      <c r="I83" s="305" t="s">
        <v>424</v>
      </c>
      <c r="J83" s="305">
        <v>15</v>
      </c>
      <c r="K83" s="293"/>
    </row>
    <row r="84" s="1" customFormat="1" ht="15" customHeight="1">
      <c r="B84" s="304"/>
      <c r="C84" s="305" t="s">
        <v>435</v>
      </c>
      <c r="D84" s="305"/>
      <c r="E84" s="305"/>
      <c r="F84" s="306" t="s">
        <v>428</v>
      </c>
      <c r="G84" s="305"/>
      <c r="H84" s="305" t="s">
        <v>436</v>
      </c>
      <c r="I84" s="305" t="s">
        <v>424</v>
      </c>
      <c r="J84" s="305">
        <v>15</v>
      </c>
      <c r="K84" s="293"/>
    </row>
    <row r="85" s="1" customFormat="1" ht="15" customHeight="1">
      <c r="B85" s="304"/>
      <c r="C85" s="305" t="s">
        <v>437</v>
      </c>
      <c r="D85" s="305"/>
      <c r="E85" s="305"/>
      <c r="F85" s="306" t="s">
        <v>428</v>
      </c>
      <c r="G85" s="305"/>
      <c r="H85" s="305" t="s">
        <v>438</v>
      </c>
      <c r="I85" s="305" t="s">
        <v>424</v>
      </c>
      <c r="J85" s="305">
        <v>20</v>
      </c>
      <c r="K85" s="293"/>
    </row>
    <row r="86" s="1" customFormat="1" ht="15" customHeight="1">
      <c r="B86" s="304"/>
      <c r="C86" s="305" t="s">
        <v>439</v>
      </c>
      <c r="D86" s="305"/>
      <c r="E86" s="305"/>
      <c r="F86" s="306" t="s">
        <v>428</v>
      </c>
      <c r="G86" s="305"/>
      <c r="H86" s="305" t="s">
        <v>440</v>
      </c>
      <c r="I86" s="305" t="s">
        <v>424</v>
      </c>
      <c r="J86" s="305">
        <v>20</v>
      </c>
      <c r="K86" s="293"/>
    </row>
    <row r="87" s="1" customFormat="1" ht="15" customHeight="1">
      <c r="B87" s="304"/>
      <c r="C87" s="279" t="s">
        <v>441</v>
      </c>
      <c r="D87" s="279"/>
      <c r="E87" s="279"/>
      <c r="F87" s="302" t="s">
        <v>428</v>
      </c>
      <c r="G87" s="303"/>
      <c r="H87" s="279" t="s">
        <v>442</v>
      </c>
      <c r="I87" s="279" t="s">
        <v>424</v>
      </c>
      <c r="J87" s="279">
        <v>50</v>
      </c>
      <c r="K87" s="293"/>
    </row>
    <row r="88" s="1" customFormat="1" ht="15" customHeight="1">
      <c r="B88" s="304"/>
      <c r="C88" s="279" t="s">
        <v>443</v>
      </c>
      <c r="D88" s="279"/>
      <c r="E88" s="279"/>
      <c r="F88" s="302" t="s">
        <v>428</v>
      </c>
      <c r="G88" s="303"/>
      <c r="H88" s="279" t="s">
        <v>444</v>
      </c>
      <c r="I88" s="279" t="s">
        <v>424</v>
      </c>
      <c r="J88" s="279">
        <v>20</v>
      </c>
      <c r="K88" s="293"/>
    </row>
    <row r="89" s="1" customFormat="1" ht="15" customHeight="1">
      <c r="B89" s="304"/>
      <c r="C89" s="279" t="s">
        <v>445</v>
      </c>
      <c r="D89" s="279"/>
      <c r="E89" s="279"/>
      <c r="F89" s="302" t="s">
        <v>428</v>
      </c>
      <c r="G89" s="303"/>
      <c r="H89" s="279" t="s">
        <v>446</v>
      </c>
      <c r="I89" s="279" t="s">
        <v>424</v>
      </c>
      <c r="J89" s="279">
        <v>20</v>
      </c>
      <c r="K89" s="293"/>
    </row>
    <row r="90" s="1" customFormat="1" ht="15" customHeight="1">
      <c r="B90" s="304"/>
      <c r="C90" s="279" t="s">
        <v>447</v>
      </c>
      <c r="D90" s="279"/>
      <c r="E90" s="279"/>
      <c r="F90" s="302" t="s">
        <v>428</v>
      </c>
      <c r="G90" s="303"/>
      <c r="H90" s="279" t="s">
        <v>448</v>
      </c>
      <c r="I90" s="279" t="s">
        <v>424</v>
      </c>
      <c r="J90" s="279">
        <v>50</v>
      </c>
      <c r="K90" s="293"/>
    </row>
    <row r="91" s="1" customFormat="1" ht="15" customHeight="1">
      <c r="B91" s="304"/>
      <c r="C91" s="279" t="s">
        <v>449</v>
      </c>
      <c r="D91" s="279"/>
      <c r="E91" s="279"/>
      <c r="F91" s="302" t="s">
        <v>428</v>
      </c>
      <c r="G91" s="303"/>
      <c r="H91" s="279" t="s">
        <v>449</v>
      </c>
      <c r="I91" s="279" t="s">
        <v>424</v>
      </c>
      <c r="J91" s="279">
        <v>50</v>
      </c>
      <c r="K91" s="293"/>
    </row>
    <row r="92" s="1" customFormat="1" ht="15" customHeight="1">
      <c r="B92" s="304"/>
      <c r="C92" s="279" t="s">
        <v>450</v>
      </c>
      <c r="D92" s="279"/>
      <c r="E92" s="279"/>
      <c r="F92" s="302" t="s">
        <v>428</v>
      </c>
      <c r="G92" s="303"/>
      <c r="H92" s="279" t="s">
        <v>451</v>
      </c>
      <c r="I92" s="279" t="s">
        <v>424</v>
      </c>
      <c r="J92" s="279">
        <v>255</v>
      </c>
      <c r="K92" s="293"/>
    </row>
    <row r="93" s="1" customFormat="1" ht="15" customHeight="1">
      <c r="B93" s="304"/>
      <c r="C93" s="279" t="s">
        <v>452</v>
      </c>
      <c r="D93" s="279"/>
      <c r="E93" s="279"/>
      <c r="F93" s="302" t="s">
        <v>422</v>
      </c>
      <c r="G93" s="303"/>
      <c r="H93" s="279" t="s">
        <v>453</v>
      </c>
      <c r="I93" s="279" t="s">
        <v>454</v>
      </c>
      <c r="J93" s="279"/>
      <c r="K93" s="293"/>
    </row>
    <row r="94" s="1" customFormat="1" ht="15" customHeight="1">
      <c r="B94" s="304"/>
      <c r="C94" s="279" t="s">
        <v>455</v>
      </c>
      <c r="D94" s="279"/>
      <c r="E94" s="279"/>
      <c r="F94" s="302" t="s">
        <v>422</v>
      </c>
      <c r="G94" s="303"/>
      <c r="H94" s="279" t="s">
        <v>456</v>
      </c>
      <c r="I94" s="279" t="s">
        <v>457</v>
      </c>
      <c r="J94" s="279"/>
      <c r="K94" s="293"/>
    </row>
    <row r="95" s="1" customFormat="1" ht="15" customHeight="1">
      <c r="B95" s="304"/>
      <c r="C95" s="279" t="s">
        <v>458</v>
      </c>
      <c r="D95" s="279"/>
      <c r="E95" s="279"/>
      <c r="F95" s="302" t="s">
        <v>422</v>
      </c>
      <c r="G95" s="303"/>
      <c r="H95" s="279" t="s">
        <v>458</v>
      </c>
      <c r="I95" s="279" t="s">
        <v>457</v>
      </c>
      <c r="J95" s="279"/>
      <c r="K95" s="293"/>
    </row>
    <row r="96" s="1" customFormat="1" ht="15" customHeight="1">
      <c r="B96" s="304"/>
      <c r="C96" s="279" t="s">
        <v>41</v>
      </c>
      <c r="D96" s="279"/>
      <c r="E96" s="279"/>
      <c r="F96" s="302" t="s">
        <v>422</v>
      </c>
      <c r="G96" s="303"/>
      <c r="H96" s="279" t="s">
        <v>459</v>
      </c>
      <c r="I96" s="279" t="s">
        <v>457</v>
      </c>
      <c r="J96" s="279"/>
      <c r="K96" s="293"/>
    </row>
    <row r="97" s="1" customFormat="1" ht="15" customHeight="1">
      <c r="B97" s="304"/>
      <c r="C97" s="279" t="s">
        <v>51</v>
      </c>
      <c r="D97" s="279"/>
      <c r="E97" s="279"/>
      <c r="F97" s="302" t="s">
        <v>422</v>
      </c>
      <c r="G97" s="303"/>
      <c r="H97" s="279" t="s">
        <v>460</v>
      </c>
      <c r="I97" s="279" t="s">
        <v>457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461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416</v>
      </c>
      <c r="D103" s="294"/>
      <c r="E103" s="294"/>
      <c r="F103" s="294" t="s">
        <v>417</v>
      </c>
      <c r="G103" s="295"/>
      <c r="H103" s="294" t="s">
        <v>57</v>
      </c>
      <c r="I103" s="294" t="s">
        <v>60</v>
      </c>
      <c r="J103" s="294" t="s">
        <v>418</v>
      </c>
      <c r="K103" s="293"/>
    </row>
    <row r="104" s="1" customFormat="1" ht="17.25" customHeight="1">
      <c r="B104" s="291"/>
      <c r="C104" s="296" t="s">
        <v>419</v>
      </c>
      <c r="D104" s="296"/>
      <c r="E104" s="296"/>
      <c r="F104" s="297" t="s">
        <v>420</v>
      </c>
      <c r="G104" s="298"/>
      <c r="H104" s="296"/>
      <c r="I104" s="296"/>
      <c r="J104" s="296" t="s">
        <v>421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56</v>
      </c>
      <c r="D106" s="301"/>
      <c r="E106" s="301"/>
      <c r="F106" s="302" t="s">
        <v>422</v>
      </c>
      <c r="G106" s="279"/>
      <c r="H106" s="279" t="s">
        <v>462</v>
      </c>
      <c r="I106" s="279" t="s">
        <v>424</v>
      </c>
      <c r="J106" s="279">
        <v>20</v>
      </c>
      <c r="K106" s="293"/>
    </row>
    <row r="107" s="1" customFormat="1" ht="15" customHeight="1">
      <c r="B107" s="291"/>
      <c r="C107" s="279" t="s">
        <v>425</v>
      </c>
      <c r="D107" s="279"/>
      <c r="E107" s="279"/>
      <c r="F107" s="302" t="s">
        <v>422</v>
      </c>
      <c r="G107" s="279"/>
      <c r="H107" s="279" t="s">
        <v>462</v>
      </c>
      <c r="I107" s="279" t="s">
        <v>424</v>
      </c>
      <c r="J107" s="279">
        <v>120</v>
      </c>
      <c r="K107" s="293"/>
    </row>
    <row r="108" s="1" customFormat="1" ht="15" customHeight="1">
      <c r="B108" s="304"/>
      <c r="C108" s="279" t="s">
        <v>427</v>
      </c>
      <c r="D108" s="279"/>
      <c r="E108" s="279"/>
      <c r="F108" s="302" t="s">
        <v>428</v>
      </c>
      <c r="G108" s="279"/>
      <c r="H108" s="279" t="s">
        <v>462</v>
      </c>
      <c r="I108" s="279" t="s">
        <v>424</v>
      </c>
      <c r="J108" s="279">
        <v>50</v>
      </c>
      <c r="K108" s="293"/>
    </row>
    <row r="109" s="1" customFormat="1" ht="15" customHeight="1">
      <c r="B109" s="304"/>
      <c r="C109" s="279" t="s">
        <v>430</v>
      </c>
      <c r="D109" s="279"/>
      <c r="E109" s="279"/>
      <c r="F109" s="302" t="s">
        <v>422</v>
      </c>
      <c r="G109" s="279"/>
      <c r="H109" s="279" t="s">
        <v>462</v>
      </c>
      <c r="I109" s="279" t="s">
        <v>432</v>
      </c>
      <c r="J109" s="279"/>
      <c r="K109" s="293"/>
    </row>
    <row r="110" s="1" customFormat="1" ht="15" customHeight="1">
      <c r="B110" s="304"/>
      <c r="C110" s="279" t="s">
        <v>441</v>
      </c>
      <c r="D110" s="279"/>
      <c r="E110" s="279"/>
      <c r="F110" s="302" t="s">
        <v>428</v>
      </c>
      <c r="G110" s="279"/>
      <c r="H110" s="279" t="s">
        <v>462</v>
      </c>
      <c r="I110" s="279" t="s">
        <v>424</v>
      </c>
      <c r="J110" s="279">
        <v>50</v>
      </c>
      <c r="K110" s="293"/>
    </row>
    <row r="111" s="1" customFormat="1" ht="15" customHeight="1">
      <c r="B111" s="304"/>
      <c r="C111" s="279" t="s">
        <v>449</v>
      </c>
      <c r="D111" s="279"/>
      <c r="E111" s="279"/>
      <c r="F111" s="302" t="s">
        <v>428</v>
      </c>
      <c r="G111" s="279"/>
      <c r="H111" s="279" t="s">
        <v>462</v>
      </c>
      <c r="I111" s="279" t="s">
        <v>424</v>
      </c>
      <c r="J111" s="279">
        <v>50</v>
      </c>
      <c r="K111" s="293"/>
    </row>
    <row r="112" s="1" customFormat="1" ht="15" customHeight="1">
      <c r="B112" s="304"/>
      <c r="C112" s="279" t="s">
        <v>447</v>
      </c>
      <c r="D112" s="279"/>
      <c r="E112" s="279"/>
      <c r="F112" s="302" t="s">
        <v>428</v>
      </c>
      <c r="G112" s="279"/>
      <c r="H112" s="279" t="s">
        <v>462</v>
      </c>
      <c r="I112" s="279" t="s">
        <v>424</v>
      </c>
      <c r="J112" s="279">
        <v>50</v>
      </c>
      <c r="K112" s="293"/>
    </row>
    <row r="113" s="1" customFormat="1" ht="15" customHeight="1">
      <c r="B113" s="304"/>
      <c r="C113" s="279" t="s">
        <v>56</v>
      </c>
      <c r="D113" s="279"/>
      <c r="E113" s="279"/>
      <c r="F113" s="302" t="s">
        <v>422</v>
      </c>
      <c r="G113" s="279"/>
      <c r="H113" s="279" t="s">
        <v>463</v>
      </c>
      <c r="I113" s="279" t="s">
        <v>424</v>
      </c>
      <c r="J113" s="279">
        <v>20</v>
      </c>
      <c r="K113" s="293"/>
    </row>
    <row r="114" s="1" customFormat="1" ht="15" customHeight="1">
      <c r="B114" s="304"/>
      <c r="C114" s="279" t="s">
        <v>464</v>
      </c>
      <c r="D114" s="279"/>
      <c r="E114" s="279"/>
      <c r="F114" s="302" t="s">
        <v>422</v>
      </c>
      <c r="G114" s="279"/>
      <c r="H114" s="279" t="s">
        <v>465</v>
      </c>
      <c r="I114" s="279" t="s">
        <v>424</v>
      </c>
      <c r="J114" s="279">
        <v>120</v>
      </c>
      <c r="K114" s="293"/>
    </row>
    <row r="115" s="1" customFormat="1" ht="15" customHeight="1">
      <c r="B115" s="304"/>
      <c r="C115" s="279" t="s">
        <v>41</v>
      </c>
      <c r="D115" s="279"/>
      <c r="E115" s="279"/>
      <c r="F115" s="302" t="s">
        <v>422</v>
      </c>
      <c r="G115" s="279"/>
      <c r="H115" s="279" t="s">
        <v>466</v>
      </c>
      <c r="I115" s="279" t="s">
        <v>457</v>
      </c>
      <c r="J115" s="279"/>
      <c r="K115" s="293"/>
    </row>
    <row r="116" s="1" customFormat="1" ht="15" customHeight="1">
      <c r="B116" s="304"/>
      <c r="C116" s="279" t="s">
        <v>51</v>
      </c>
      <c r="D116" s="279"/>
      <c r="E116" s="279"/>
      <c r="F116" s="302" t="s">
        <v>422</v>
      </c>
      <c r="G116" s="279"/>
      <c r="H116" s="279" t="s">
        <v>467</v>
      </c>
      <c r="I116" s="279" t="s">
        <v>457</v>
      </c>
      <c r="J116" s="279"/>
      <c r="K116" s="293"/>
    </row>
    <row r="117" s="1" customFormat="1" ht="15" customHeight="1">
      <c r="B117" s="304"/>
      <c r="C117" s="279" t="s">
        <v>60</v>
      </c>
      <c r="D117" s="279"/>
      <c r="E117" s="279"/>
      <c r="F117" s="302" t="s">
        <v>422</v>
      </c>
      <c r="G117" s="279"/>
      <c r="H117" s="279" t="s">
        <v>468</v>
      </c>
      <c r="I117" s="279" t="s">
        <v>469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470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416</v>
      </c>
      <c r="D123" s="294"/>
      <c r="E123" s="294"/>
      <c r="F123" s="294" t="s">
        <v>417</v>
      </c>
      <c r="G123" s="295"/>
      <c r="H123" s="294" t="s">
        <v>57</v>
      </c>
      <c r="I123" s="294" t="s">
        <v>60</v>
      </c>
      <c r="J123" s="294" t="s">
        <v>418</v>
      </c>
      <c r="K123" s="323"/>
    </row>
    <row r="124" s="1" customFormat="1" ht="17.25" customHeight="1">
      <c r="B124" s="322"/>
      <c r="C124" s="296" t="s">
        <v>419</v>
      </c>
      <c r="D124" s="296"/>
      <c r="E124" s="296"/>
      <c r="F124" s="297" t="s">
        <v>420</v>
      </c>
      <c r="G124" s="298"/>
      <c r="H124" s="296"/>
      <c r="I124" s="296"/>
      <c r="J124" s="296" t="s">
        <v>421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425</v>
      </c>
      <c r="D126" s="301"/>
      <c r="E126" s="301"/>
      <c r="F126" s="302" t="s">
        <v>422</v>
      </c>
      <c r="G126" s="279"/>
      <c r="H126" s="279" t="s">
        <v>462</v>
      </c>
      <c r="I126" s="279" t="s">
        <v>424</v>
      </c>
      <c r="J126" s="279">
        <v>120</v>
      </c>
      <c r="K126" s="327"/>
    </row>
    <row r="127" s="1" customFormat="1" ht="15" customHeight="1">
      <c r="B127" s="324"/>
      <c r="C127" s="279" t="s">
        <v>471</v>
      </c>
      <c r="D127" s="279"/>
      <c r="E127" s="279"/>
      <c r="F127" s="302" t="s">
        <v>422</v>
      </c>
      <c r="G127" s="279"/>
      <c r="H127" s="279" t="s">
        <v>472</v>
      </c>
      <c r="I127" s="279" t="s">
        <v>424</v>
      </c>
      <c r="J127" s="279" t="s">
        <v>473</v>
      </c>
      <c r="K127" s="327"/>
    </row>
    <row r="128" s="1" customFormat="1" ht="15" customHeight="1">
      <c r="B128" s="324"/>
      <c r="C128" s="279" t="s">
        <v>370</v>
      </c>
      <c r="D128" s="279"/>
      <c r="E128" s="279"/>
      <c r="F128" s="302" t="s">
        <v>422</v>
      </c>
      <c r="G128" s="279"/>
      <c r="H128" s="279" t="s">
        <v>474</v>
      </c>
      <c r="I128" s="279" t="s">
        <v>424</v>
      </c>
      <c r="J128" s="279" t="s">
        <v>473</v>
      </c>
      <c r="K128" s="327"/>
    </row>
    <row r="129" s="1" customFormat="1" ht="15" customHeight="1">
      <c r="B129" s="324"/>
      <c r="C129" s="279" t="s">
        <v>433</v>
      </c>
      <c r="D129" s="279"/>
      <c r="E129" s="279"/>
      <c r="F129" s="302" t="s">
        <v>428</v>
      </c>
      <c r="G129" s="279"/>
      <c r="H129" s="279" t="s">
        <v>434</v>
      </c>
      <c r="I129" s="279" t="s">
        <v>424</v>
      </c>
      <c r="J129" s="279">
        <v>15</v>
      </c>
      <c r="K129" s="327"/>
    </row>
    <row r="130" s="1" customFormat="1" ht="15" customHeight="1">
      <c r="B130" s="324"/>
      <c r="C130" s="305" t="s">
        <v>435</v>
      </c>
      <c r="D130" s="305"/>
      <c r="E130" s="305"/>
      <c r="F130" s="306" t="s">
        <v>428</v>
      </c>
      <c r="G130" s="305"/>
      <c r="H130" s="305" t="s">
        <v>436</v>
      </c>
      <c r="I130" s="305" t="s">
        <v>424</v>
      </c>
      <c r="J130" s="305">
        <v>15</v>
      </c>
      <c r="K130" s="327"/>
    </row>
    <row r="131" s="1" customFormat="1" ht="15" customHeight="1">
      <c r="B131" s="324"/>
      <c r="C131" s="305" t="s">
        <v>437</v>
      </c>
      <c r="D131" s="305"/>
      <c r="E131" s="305"/>
      <c r="F131" s="306" t="s">
        <v>428</v>
      </c>
      <c r="G131" s="305"/>
      <c r="H131" s="305" t="s">
        <v>438</v>
      </c>
      <c r="I131" s="305" t="s">
        <v>424</v>
      </c>
      <c r="J131" s="305">
        <v>20</v>
      </c>
      <c r="K131" s="327"/>
    </row>
    <row r="132" s="1" customFormat="1" ht="15" customHeight="1">
      <c r="B132" s="324"/>
      <c r="C132" s="305" t="s">
        <v>439</v>
      </c>
      <c r="D132" s="305"/>
      <c r="E132" s="305"/>
      <c r="F132" s="306" t="s">
        <v>428</v>
      </c>
      <c r="G132" s="305"/>
      <c r="H132" s="305" t="s">
        <v>440</v>
      </c>
      <c r="I132" s="305" t="s">
        <v>424</v>
      </c>
      <c r="J132" s="305">
        <v>20</v>
      </c>
      <c r="K132" s="327"/>
    </row>
    <row r="133" s="1" customFormat="1" ht="15" customHeight="1">
      <c r="B133" s="324"/>
      <c r="C133" s="279" t="s">
        <v>427</v>
      </c>
      <c r="D133" s="279"/>
      <c r="E133" s="279"/>
      <c r="F133" s="302" t="s">
        <v>428</v>
      </c>
      <c r="G133" s="279"/>
      <c r="H133" s="279" t="s">
        <v>462</v>
      </c>
      <c r="I133" s="279" t="s">
        <v>424</v>
      </c>
      <c r="J133" s="279">
        <v>50</v>
      </c>
      <c r="K133" s="327"/>
    </row>
    <row r="134" s="1" customFormat="1" ht="15" customHeight="1">
      <c r="B134" s="324"/>
      <c r="C134" s="279" t="s">
        <v>441</v>
      </c>
      <c r="D134" s="279"/>
      <c r="E134" s="279"/>
      <c r="F134" s="302" t="s">
        <v>428</v>
      </c>
      <c r="G134" s="279"/>
      <c r="H134" s="279" t="s">
        <v>462</v>
      </c>
      <c r="I134" s="279" t="s">
        <v>424</v>
      </c>
      <c r="J134" s="279">
        <v>50</v>
      </c>
      <c r="K134" s="327"/>
    </row>
    <row r="135" s="1" customFormat="1" ht="15" customHeight="1">
      <c r="B135" s="324"/>
      <c r="C135" s="279" t="s">
        <v>447</v>
      </c>
      <c r="D135" s="279"/>
      <c r="E135" s="279"/>
      <c r="F135" s="302" t="s">
        <v>428</v>
      </c>
      <c r="G135" s="279"/>
      <c r="H135" s="279" t="s">
        <v>462</v>
      </c>
      <c r="I135" s="279" t="s">
        <v>424</v>
      </c>
      <c r="J135" s="279">
        <v>50</v>
      </c>
      <c r="K135" s="327"/>
    </row>
    <row r="136" s="1" customFormat="1" ht="15" customHeight="1">
      <c r="B136" s="324"/>
      <c r="C136" s="279" t="s">
        <v>449</v>
      </c>
      <c r="D136" s="279"/>
      <c r="E136" s="279"/>
      <c r="F136" s="302" t="s">
        <v>428</v>
      </c>
      <c r="G136" s="279"/>
      <c r="H136" s="279" t="s">
        <v>462</v>
      </c>
      <c r="I136" s="279" t="s">
        <v>424</v>
      </c>
      <c r="J136" s="279">
        <v>50</v>
      </c>
      <c r="K136" s="327"/>
    </row>
    <row r="137" s="1" customFormat="1" ht="15" customHeight="1">
      <c r="B137" s="324"/>
      <c r="C137" s="279" t="s">
        <v>450</v>
      </c>
      <c r="D137" s="279"/>
      <c r="E137" s="279"/>
      <c r="F137" s="302" t="s">
        <v>428</v>
      </c>
      <c r="G137" s="279"/>
      <c r="H137" s="279" t="s">
        <v>475</v>
      </c>
      <c r="I137" s="279" t="s">
        <v>424</v>
      </c>
      <c r="J137" s="279">
        <v>255</v>
      </c>
      <c r="K137" s="327"/>
    </row>
    <row r="138" s="1" customFormat="1" ht="15" customHeight="1">
      <c r="B138" s="324"/>
      <c r="C138" s="279" t="s">
        <v>452</v>
      </c>
      <c r="D138" s="279"/>
      <c r="E138" s="279"/>
      <c r="F138" s="302" t="s">
        <v>422</v>
      </c>
      <c r="G138" s="279"/>
      <c r="H138" s="279" t="s">
        <v>476</v>
      </c>
      <c r="I138" s="279" t="s">
        <v>454</v>
      </c>
      <c r="J138" s="279"/>
      <c r="K138" s="327"/>
    </row>
    <row r="139" s="1" customFormat="1" ht="15" customHeight="1">
      <c r="B139" s="324"/>
      <c r="C139" s="279" t="s">
        <v>455</v>
      </c>
      <c r="D139" s="279"/>
      <c r="E139" s="279"/>
      <c r="F139" s="302" t="s">
        <v>422</v>
      </c>
      <c r="G139" s="279"/>
      <c r="H139" s="279" t="s">
        <v>477</v>
      </c>
      <c r="I139" s="279" t="s">
        <v>457</v>
      </c>
      <c r="J139" s="279"/>
      <c r="K139" s="327"/>
    </row>
    <row r="140" s="1" customFormat="1" ht="15" customHeight="1">
      <c r="B140" s="324"/>
      <c r="C140" s="279" t="s">
        <v>458</v>
      </c>
      <c r="D140" s="279"/>
      <c r="E140" s="279"/>
      <c r="F140" s="302" t="s">
        <v>422</v>
      </c>
      <c r="G140" s="279"/>
      <c r="H140" s="279" t="s">
        <v>458</v>
      </c>
      <c r="I140" s="279" t="s">
        <v>457</v>
      </c>
      <c r="J140" s="279"/>
      <c r="K140" s="327"/>
    </row>
    <row r="141" s="1" customFormat="1" ht="15" customHeight="1">
      <c r="B141" s="324"/>
      <c r="C141" s="279" t="s">
        <v>41</v>
      </c>
      <c r="D141" s="279"/>
      <c r="E141" s="279"/>
      <c r="F141" s="302" t="s">
        <v>422</v>
      </c>
      <c r="G141" s="279"/>
      <c r="H141" s="279" t="s">
        <v>478</v>
      </c>
      <c r="I141" s="279" t="s">
        <v>457</v>
      </c>
      <c r="J141" s="279"/>
      <c r="K141" s="327"/>
    </row>
    <row r="142" s="1" customFormat="1" ht="15" customHeight="1">
      <c r="B142" s="324"/>
      <c r="C142" s="279" t="s">
        <v>479</v>
      </c>
      <c r="D142" s="279"/>
      <c r="E142" s="279"/>
      <c r="F142" s="302" t="s">
        <v>422</v>
      </c>
      <c r="G142" s="279"/>
      <c r="H142" s="279" t="s">
        <v>480</v>
      </c>
      <c r="I142" s="279" t="s">
        <v>457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481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416</v>
      </c>
      <c r="D148" s="294"/>
      <c r="E148" s="294"/>
      <c r="F148" s="294" t="s">
        <v>417</v>
      </c>
      <c r="G148" s="295"/>
      <c r="H148" s="294" t="s">
        <v>57</v>
      </c>
      <c r="I148" s="294" t="s">
        <v>60</v>
      </c>
      <c r="J148" s="294" t="s">
        <v>418</v>
      </c>
      <c r="K148" s="293"/>
    </row>
    <row r="149" s="1" customFormat="1" ht="17.25" customHeight="1">
      <c r="B149" s="291"/>
      <c r="C149" s="296" t="s">
        <v>419</v>
      </c>
      <c r="D149" s="296"/>
      <c r="E149" s="296"/>
      <c r="F149" s="297" t="s">
        <v>420</v>
      </c>
      <c r="G149" s="298"/>
      <c r="H149" s="296"/>
      <c r="I149" s="296"/>
      <c r="J149" s="296" t="s">
        <v>421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425</v>
      </c>
      <c r="D151" s="279"/>
      <c r="E151" s="279"/>
      <c r="F151" s="332" t="s">
        <v>422</v>
      </c>
      <c r="G151" s="279"/>
      <c r="H151" s="331" t="s">
        <v>462</v>
      </c>
      <c r="I151" s="331" t="s">
        <v>424</v>
      </c>
      <c r="J151" s="331">
        <v>120</v>
      </c>
      <c r="K151" s="327"/>
    </row>
    <row r="152" s="1" customFormat="1" ht="15" customHeight="1">
      <c r="B152" s="304"/>
      <c r="C152" s="331" t="s">
        <v>471</v>
      </c>
      <c r="D152" s="279"/>
      <c r="E152" s="279"/>
      <c r="F152" s="332" t="s">
        <v>422</v>
      </c>
      <c r="G152" s="279"/>
      <c r="H152" s="331" t="s">
        <v>482</v>
      </c>
      <c r="I152" s="331" t="s">
        <v>424</v>
      </c>
      <c r="J152" s="331" t="s">
        <v>473</v>
      </c>
      <c r="K152" s="327"/>
    </row>
    <row r="153" s="1" customFormat="1" ht="15" customHeight="1">
      <c r="B153" s="304"/>
      <c r="C153" s="331" t="s">
        <v>370</v>
      </c>
      <c r="D153" s="279"/>
      <c r="E153" s="279"/>
      <c r="F153" s="332" t="s">
        <v>422</v>
      </c>
      <c r="G153" s="279"/>
      <c r="H153" s="331" t="s">
        <v>483</v>
      </c>
      <c r="I153" s="331" t="s">
        <v>424</v>
      </c>
      <c r="J153" s="331" t="s">
        <v>473</v>
      </c>
      <c r="K153" s="327"/>
    </row>
    <row r="154" s="1" customFormat="1" ht="15" customHeight="1">
      <c r="B154" s="304"/>
      <c r="C154" s="331" t="s">
        <v>427</v>
      </c>
      <c r="D154" s="279"/>
      <c r="E154" s="279"/>
      <c r="F154" s="332" t="s">
        <v>428</v>
      </c>
      <c r="G154" s="279"/>
      <c r="H154" s="331" t="s">
        <v>462</v>
      </c>
      <c r="I154" s="331" t="s">
        <v>424</v>
      </c>
      <c r="J154" s="331">
        <v>50</v>
      </c>
      <c r="K154" s="327"/>
    </row>
    <row r="155" s="1" customFormat="1" ht="15" customHeight="1">
      <c r="B155" s="304"/>
      <c r="C155" s="331" t="s">
        <v>430</v>
      </c>
      <c r="D155" s="279"/>
      <c r="E155" s="279"/>
      <c r="F155" s="332" t="s">
        <v>422</v>
      </c>
      <c r="G155" s="279"/>
      <c r="H155" s="331" t="s">
        <v>462</v>
      </c>
      <c r="I155" s="331" t="s">
        <v>432</v>
      </c>
      <c r="J155" s="331"/>
      <c r="K155" s="327"/>
    </row>
    <row r="156" s="1" customFormat="1" ht="15" customHeight="1">
      <c r="B156" s="304"/>
      <c r="C156" s="331" t="s">
        <v>441</v>
      </c>
      <c r="D156" s="279"/>
      <c r="E156" s="279"/>
      <c r="F156" s="332" t="s">
        <v>428</v>
      </c>
      <c r="G156" s="279"/>
      <c r="H156" s="331" t="s">
        <v>462</v>
      </c>
      <c r="I156" s="331" t="s">
        <v>424</v>
      </c>
      <c r="J156" s="331">
        <v>50</v>
      </c>
      <c r="K156" s="327"/>
    </row>
    <row r="157" s="1" customFormat="1" ht="15" customHeight="1">
      <c r="B157" s="304"/>
      <c r="C157" s="331" t="s">
        <v>449</v>
      </c>
      <c r="D157" s="279"/>
      <c r="E157" s="279"/>
      <c r="F157" s="332" t="s">
        <v>428</v>
      </c>
      <c r="G157" s="279"/>
      <c r="H157" s="331" t="s">
        <v>462</v>
      </c>
      <c r="I157" s="331" t="s">
        <v>424</v>
      </c>
      <c r="J157" s="331">
        <v>50</v>
      </c>
      <c r="K157" s="327"/>
    </row>
    <row r="158" s="1" customFormat="1" ht="15" customHeight="1">
      <c r="B158" s="304"/>
      <c r="C158" s="331" t="s">
        <v>447</v>
      </c>
      <c r="D158" s="279"/>
      <c r="E158" s="279"/>
      <c r="F158" s="332" t="s">
        <v>428</v>
      </c>
      <c r="G158" s="279"/>
      <c r="H158" s="331" t="s">
        <v>462</v>
      </c>
      <c r="I158" s="331" t="s">
        <v>424</v>
      </c>
      <c r="J158" s="331">
        <v>50</v>
      </c>
      <c r="K158" s="327"/>
    </row>
    <row r="159" s="1" customFormat="1" ht="15" customHeight="1">
      <c r="B159" s="304"/>
      <c r="C159" s="331" t="s">
        <v>96</v>
      </c>
      <c r="D159" s="279"/>
      <c r="E159" s="279"/>
      <c r="F159" s="332" t="s">
        <v>422</v>
      </c>
      <c r="G159" s="279"/>
      <c r="H159" s="331" t="s">
        <v>484</v>
      </c>
      <c r="I159" s="331" t="s">
        <v>424</v>
      </c>
      <c r="J159" s="331" t="s">
        <v>485</v>
      </c>
      <c r="K159" s="327"/>
    </row>
    <row r="160" s="1" customFormat="1" ht="15" customHeight="1">
      <c r="B160" s="304"/>
      <c r="C160" s="331" t="s">
        <v>486</v>
      </c>
      <c r="D160" s="279"/>
      <c r="E160" s="279"/>
      <c r="F160" s="332" t="s">
        <v>422</v>
      </c>
      <c r="G160" s="279"/>
      <c r="H160" s="331" t="s">
        <v>487</v>
      </c>
      <c r="I160" s="331" t="s">
        <v>457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488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416</v>
      </c>
      <c r="D166" s="294"/>
      <c r="E166" s="294"/>
      <c r="F166" s="294" t="s">
        <v>417</v>
      </c>
      <c r="G166" s="336"/>
      <c r="H166" s="337" t="s">
        <v>57</v>
      </c>
      <c r="I166" s="337" t="s">
        <v>60</v>
      </c>
      <c r="J166" s="294" t="s">
        <v>418</v>
      </c>
      <c r="K166" s="271"/>
    </row>
    <row r="167" s="1" customFormat="1" ht="17.25" customHeight="1">
      <c r="B167" s="272"/>
      <c r="C167" s="296" t="s">
        <v>419</v>
      </c>
      <c r="D167" s="296"/>
      <c r="E167" s="296"/>
      <c r="F167" s="297" t="s">
        <v>420</v>
      </c>
      <c r="G167" s="338"/>
      <c r="H167" s="339"/>
      <c r="I167" s="339"/>
      <c r="J167" s="296" t="s">
        <v>421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425</v>
      </c>
      <c r="D169" s="279"/>
      <c r="E169" s="279"/>
      <c r="F169" s="302" t="s">
        <v>422</v>
      </c>
      <c r="G169" s="279"/>
      <c r="H169" s="279" t="s">
        <v>462</v>
      </c>
      <c r="I169" s="279" t="s">
        <v>424</v>
      </c>
      <c r="J169" s="279">
        <v>120</v>
      </c>
      <c r="K169" s="327"/>
    </row>
    <row r="170" s="1" customFormat="1" ht="15" customHeight="1">
      <c r="B170" s="304"/>
      <c r="C170" s="279" t="s">
        <v>471</v>
      </c>
      <c r="D170" s="279"/>
      <c r="E170" s="279"/>
      <c r="F170" s="302" t="s">
        <v>422</v>
      </c>
      <c r="G170" s="279"/>
      <c r="H170" s="279" t="s">
        <v>472</v>
      </c>
      <c r="I170" s="279" t="s">
        <v>424</v>
      </c>
      <c r="J170" s="279" t="s">
        <v>473</v>
      </c>
      <c r="K170" s="327"/>
    </row>
    <row r="171" s="1" customFormat="1" ht="15" customHeight="1">
      <c r="B171" s="304"/>
      <c r="C171" s="279" t="s">
        <v>370</v>
      </c>
      <c r="D171" s="279"/>
      <c r="E171" s="279"/>
      <c r="F171" s="302" t="s">
        <v>422</v>
      </c>
      <c r="G171" s="279"/>
      <c r="H171" s="279" t="s">
        <v>489</v>
      </c>
      <c r="I171" s="279" t="s">
        <v>424</v>
      </c>
      <c r="J171" s="279" t="s">
        <v>473</v>
      </c>
      <c r="K171" s="327"/>
    </row>
    <row r="172" s="1" customFormat="1" ht="15" customHeight="1">
      <c r="B172" s="304"/>
      <c r="C172" s="279" t="s">
        <v>427</v>
      </c>
      <c r="D172" s="279"/>
      <c r="E172" s="279"/>
      <c r="F172" s="302" t="s">
        <v>428</v>
      </c>
      <c r="G172" s="279"/>
      <c r="H172" s="279" t="s">
        <v>489</v>
      </c>
      <c r="I172" s="279" t="s">
        <v>424</v>
      </c>
      <c r="J172" s="279">
        <v>50</v>
      </c>
      <c r="K172" s="327"/>
    </row>
    <row r="173" s="1" customFormat="1" ht="15" customHeight="1">
      <c r="B173" s="304"/>
      <c r="C173" s="279" t="s">
        <v>430</v>
      </c>
      <c r="D173" s="279"/>
      <c r="E173" s="279"/>
      <c r="F173" s="302" t="s">
        <v>422</v>
      </c>
      <c r="G173" s="279"/>
      <c r="H173" s="279" t="s">
        <v>489</v>
      </c>
      <c r="I173" s="279" t="s">
        <v>432</v>
      </c>
      <c r="J173" s="279"/>
      <c r="K173" s="327"/>
    </row>
    <row r="174" s="1" customFormat="1" ht="15" customHeight="1">
      <c r="B174" s="304"/>
      <c r="C174" s="279" t="s">
        <v>441</v>
      </c>
      <c r="D174" s="279"/>
      <c r="E174" s="279"/>
      <c r="F174" s="302" t="s">
        <v>428</v>
      </c>
      <c r="G174" s="279"/>
      <c r="H174" s="279" t="s">
        <v>489</v>
      </c>
      <c r="I174" s="279" t="s">
        <v>424</v>
      </c>
      <c r="J174" s="279">
        <v>50</v>
      </c>
      <c r="K174" s="327"/>
    </row>
    <row r="175" s="1" customFormat="1" ht="15" customHeight="1">
      <c r="B175" s="304"/>
      <c r="C175" s="279" t="s">
        <v>449</v>
      </c>
      <c r="D175" s="279"/>
      <c r="E175" s="279"/>
      <c r="F175" s="302" t="s">
        <v>428</v>
      </c>
      <c r="G175" s="279"/>
      <c r="H175" s="279" t="s">
        <v>489</v>
      </c>
      <c r="I175" s="279" t="s">
        <v>424</v>
      </c>
      <c r="J175" s="279">
        <v>50</v>
      </c>
      <c r="K175" s="327"/>
    </row>
    <row r="176" s="1" customFormat="1" ht="15" customHeight="1">
      <c r="B176" s="304"/>
      <c r="C176" s="279" t="s">
        <v>447</v>
      </c>
      <c r="D176" s="279"/>
      <c r="E176" s="279"/>
      <c r="F176" s="302" t="s">
        <v>428</v>
      </c>
      <c r="G176" s="279"/>
      <c r="H176" s="279" t="s">
        <v>489</v>
      </c>
      <c r="I176" s="279" t="s">
        <v>424</v>
      </c>
      <c r="J176" s="279">
        <v>50</v>
      </c>
      <c r="K176" s="327"/>
    </row>
    <row r="177" s="1" customFormat="1" ht="15" customHeight="1">
      <c r="B177" s="304"/>
      <c r="C177" s="279" t="s">
        <v>101</v>
      </c>
      <c r="D177" s="279"/>
      <c r="E177" s="279"/>
      <c r="F177" s="302" t="s">
        <v>422</v>
      </c>
      <c r="G177" s="279"/>
      <c r="H177" s="279" t="s">
        <v>490</v>
      </c>
      <c r="I177" s="279" t="s">
        <v>491</v>
      </c>
      <c r="J177" s="279"/>
      <c r="K177" s="327"/>
    </row>
    <row r="178" s="1" customFormat="1" ht="15" customHeight="1">
      <c r="B178" s="304"/>
      <c r="C178" s="279" t="s">
        <v>60</v>
      </c>
      <c r="D178" s="279"/>
      <c r="E178" s="279"/>
      <c r="F178" s="302" t="s">
        <v>422</v>
      </c>
      <c r="G178" s="279"/>
      <c r="H178" s="279" t="s">
        <v>492</v>
      </c>
      <c r="I178" s="279" t="s">
        <v>493</v>
      </c>
      <c r="J178" s="279">
        <v>1</v>
      </c>
      <c r="K178" s="327"/>
    </row>
    <row r="179" s="1" customFormat="1" ht="15" customHeight="1">
      <c r="B179" s="304"/>
      <c r="C179" s="279" t="s">
        <v>56</v>
      </c>
      <c r="D179" s="279"/>
      <c r="E179" s="279"/>
      <c r="F179" s="302" t="s">
        <v>422</v>
      </c>
      <c r="G179" s="279"/>
      <c r="H179" s="279" t="s">
        <v>494</v>
      </c>
      <c r="I179" s="279" t="s">
        <v>424</v>
      </c>
      <c r="J179" s="279">
        <v>20</v>
      </c>
      <c r="K179" s="327"/>
    </row>
    <row r="180" s="1" customFormat="1" ht="15" customHeight="1">
      <c r="B180" s="304"/>
      <c r="C180" s="279" t="s">
        <v>57</v>
      </c>
      <c r="D180" s="279"/>
      <c r="E180" s="279"/>
      <c r="F180" s="302" t="s">
        <v>422</v>
      </c>
      <c r="G180" s="279"/>
      <c r="H180" s="279" t="s">
        <v>495</v>
      </c>
      <c r="I180" s="279" t="s">
        <v>424</v>
      </c>
      <c r="J180" s="279">
        <v>255</v>
      </c>
      <c r="K180" s="327"/>
    </row>
    <row r="181" s="1" customFormat="1" ht="15" customHeight="1">
      <c r="B181" s="304"/>
      <c r="C181" s="279" t="s">
        <v>102</v>
      </c>
      <c r="D181" s="279"/>
      <c r="E181" s="279"/>
      <c r="F181" s="302" t="s">
        <v>422</v>
      </c>
      <c r="G181" s="279"/>
      <c r="H181" s="279" t="s">
        <v>386</v>
      </c>
      <c r="I181" s="279" t="s">
        <v>424</v>
      </c>
      <c r="J181" s="279">
        <v>10</v>
      </c>
      <c r="K181" s="327"/>
    </row>
    <row r="182" s="1" customFormat="1" ht="15" customHeight="1">
      <c r="B182" s="304"/>
      <c r="C182" s="279" t="s">
        <v>103</v>
      </c>
      <c r="D182" s="279"/>
      <c r="E182" s="279"/>
      <c r="F182" s="302" t="s">
        <v>422</v>
      </c>
      <c r="G182" s="279"/>
      <c r="H182" s="279" t="s">
        <v>496</v>
      </c>
      <c r="I182" s="279" t="s">
        <v>457</v>
      </c>
      <c r="J182" s="279"/>
      <c r="K182" s="327"/>
    </row>
    <row r="183" s="1" customFormat="1" ht="15" customHeight="1">
      <c r="B183" s="304"/>
      <c r="C183" s="279" t="s">
        <v>497</v>
      </c>
      <c r="D183" s="279"/>
      <c r="E183" s="279"/>
      <c r="F183" s="302" t="s">
        <v>422</v>
      </c>
      <c r="G183" s="279"/>
      <c r="H183" s="279" t="s">
        <v>498</v>
      </c>
      <c r="I183" s="279" t="s">
        <v>457</v>
      </c>
      <c r="J183" s="279"/>
      <c r="K183" s="327"/>
    </row>
    <row r="184" s="1" customFormat="1" ht="15" customHeight="1">
      <c r="B184" s="304"/>
      <c r="C184" s="279" t="s">
        <v>486</v>
      </c>
      <c r="D184" s="279"/>
      <c r="E184" s="279"/>
      <c r="F184" s="302" t="s">
        <v>422</v>
      </c>
      <c r="G184" s="279"/>
      <c r="H184" s="279" t="s">
        <v>499</v>
      </c>
      <c r="I184" s="279" t="s">
        <v>457</v>
      </c>
      <c r="J184" s="279"/>
      <c r="K184" s="327"/>
    </row>
    <row r="185" s="1" customFormat="1" ht="15" customHeight="1">
      <c r="B185" s="304"/>
      <c r="C185" s="279" t="s">
        <v>105</v>
      </c>
      <c r="D185" s="279"/>
      <c r="E185" s="279"/>
      <c r="F185" s="302" t="s">
        <v>428</v>
      </c>
      <c r="G185" s="279"/>
      <c r="H185" s="279" t="s">
        <v>500</v>
      </c>
      <c r="I185" s="279" t="s">
        <v>424</v>
      </c>
      <c r="J185" s="279">
        <v>50</v>
      </c>
      <c r="K185" s="327"/>
    </row>
    <row r="186" s="1" customFormat="1" ht="15" customHeight="1">
      <c r="B186" s="304"/>
      <c r="C186" s="279" t="s">
        <v>501</v>
      </c>
      <c r="D186" s="279"/>
      <c r="E186" s="279"/>
      <c r="F186" s="302" t="s">
        <v>428</v>
      </c>
      <c r="G186" s="279"/>
      <c r="H186" s="279" t="s">
        <v>502</v>
      </c>
      <c r="I186" s="279" t="s">
        <v>503</v>
      </c>
      <c r="J186" s="279"/>
      <c r="K186" s="327"/>
    </row>
    <row r="187" s="1" customFormat="1" ht="15" customHeight="1">
      <c r="B187" s="304"/>
      <c r="C187" s="279" t="s">
        <v>504</v>
      </c>
      <c r="D187" s="279"/>
      <c r="E187" s="279"/>
      <c r="F187" s="302" t="s">
        <v>428</v>
      </c>
      <c r="G187" s="279"/>
      <c r="H187" s="279" t="s">
        <v>505</v>
      </c>
      <c r="I187" s="279" t="s">
        <v>503</v>
      </c>
      <c r="J187" s="279"/>
      <c r="K187" s="327"/>
    </row>
    <row r="188" s="1" customFormat="1" ht="15" customHeight="1">
      <c r="B188" s="304"/>
      <c r="C188" s="279" t="s">
        <v>506</v>
      </c>
      <c r="D188" s="279"/>
      <c r="E188" s="279"/>
      <c r="F188" s="302" t="s">
        <v>428</v>
      </c>
      <c r="G188" s="279"/>
      <c r="H188" s="279" t="s">
        <v>507</v>
      </c>
      <c r="I188" s="279" t="s">
        <v>503</v>
      </c>
      <c r="J188" s="279"/>
      <c r="K188" s="327"/>
    </row>
    <row r="189" s="1" customFormat="1" ht="15" customHeight="1">
      <c r="B189" s="304"/>
      <c r="C189" s="340" t="s">
        <v>508</v>
      </c>
      <c r="D189" s="279"/>
      <c r="E189" s="279"/>
      <c r="F189" s="302" t="s">
        <v>428</v>
      </c>
      <c r="G189" s="279"/>
      <c r="H189" s="279" t="s">
        <v>509</v>
      </c>
      <c r="I189" s="279" t="s">
        <v>510</v>
      </c>
      <c r="J189" s="341" t="s">
        <v>511</v>
      </c>
      <c r="K189" s="327"/>
    </row>
    <row r="190" s="16" customFormat="1" ht="15" customHeight="1">
      <c r="B190" s="342"/>
      <c r="C190" s="343" t="s">
        <v>512</v>
      </c>
      <c r="D190" s="344"/>
      <c r="E190" s="344"/>
      <c r="F190" s="345" t="s">
        <v>428</v>
      </c>
      <c r="G190" s="344"/>
      <c r="H190" s="344" t="s">
        <v>513</v>
      </c>
      <c r="I190" s="344" t="s">
        <v>510</v>
      </c>
      <c r="J190" s="346" t="s">
        <v>511</v>
      </c>
      <c r="K190" s="347"/>
    </row>
    <row r="191" s="1" customFormat="1" ht="15" customHeight="1">
      <c r="B191" s="304"/>
      <c r="C191" s="340" t="s">
        <v>45</v>
      </c>
      <c r="D191" s="279"/>
      <c r="E191" s="279"/>
      <c r="F191" s="302" t="s">
        <v>422</v>
      </c>
      <c r="G191" s="279"/>
      <c r="H191" s="276" t="s">
        <v>514</v>
      </c>
      <c r="I191" s="279" t="s">
        <v>515</v>
      </c>
      <c r="J191" s="279"/>
      <c r="K191" s="327"/>
    </row>
    <row r="192" s="1" customFormat="1" ht="15" customHeight="1">
      <c r="B192" s="304"/>
      <c r="C192" s="340" t="s">
        <v>516</v>
      </c>
      <c r="D192" s="279"/>
      <c r="E192" s="279"/>
      <c r="F192" s="302" t="s">
        <v>422</v>
      </c>
      <c r="G192" s="279"/>
      <c r="H192" s="279" t="s">
        <v>517</v>
      </c>
      <c r="I192" s="279" t="s">
        <v>457</v>
      </c>
      <c r="J192" s="279"/>
      <c r="K192" s="327"/>
    </row>
    <row r="193" s="1" customFormat="1" ht="15" customHeight="1">
      <c r="B193" s="304"/>
      <c r="C193" s="340" t="s">
        <v>518</v>
      </c>
      <c r="D193" s="279"/>
      <c r="E193" s="279"/>
      <c r="F193" s="302" t="s">
        <v>422</v>
      </c>
      <c r="G193" s="279"/>
      <c r="H193" s="279" t="s">
        <v>519</v>
      </c>
      <c r="I193" s="279" t="s">
        <v>457</v>
      </c>
      <c r="J193" s="279"/>
      <c r="K193" s="327"/>
    </row>
    <row r="194" s="1" customFormat="1" ht="15" customHeight="1">
      <c r="B194" s="304"/>
      <c r="C194" s="340" t="s">
        <v>520</v>
      </c>
      <c r="D194" s="279"/>
      <c r="E194" s="279"/>
      <c r="F194" s="302" t="s">
        <v>428</v>
      </c>
      <c r="G194" s="279"/>
      <c r="H194" s="279" t="s">
        <v>521</v>
      </c>
      <c r="I194" s="279" t="s">
        <v>457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522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523</v>
      </c>
      <c r="D201" s="349"/>
      <c r="E201" s="349"/>
      <c r="F201" s="349" t="s">
        <v>524</v>
      </c>
      <c r="G201" s="350"/>
      <c r="H201" s="349" t="s">
        <v>525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515</v>
      </c>
      <c r="D203" s="279"/>
      <c r="E203" s="279"/>
      <c r="F203" s="302" t="s">
        <v>46</v>
      </c>
      <c r="G203" s="279"/>
      <c r="H203" s="279" t="s">
        <v>526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527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50</v>
      </c>
      <c r="G205" s="279"/>
      <c r="H205" s="279" t="s">
        <v>528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48</v>
      </c>
      <c r="G206" s="279"/>
      <c r="H206" s="279" t="s">
        <v>529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49</v>
      </c>
      <c r="G207" s="279"/>
      <c r="H207" s="279" t="s">
        <v>530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469</v>
      </c>
      <c r="D209" s="279"/>
      <c r="E209" s="279"/>
      <c r="F209" s="302" t="s">
        <v>82</v>
      </c>
      <c r="G209" s="279"/>
      <c r="H209" s="279" t="s">
        <v>531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364</v>
      </c>
      <c r="G210" s="279"/>
      <c r="H210" s="279" t="s">
        <v>365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362</v>
      </c>
      <c r="G211" s="279"/>
      <c r="H211" s="279" t="s">
        <v>532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366</v>
      </c>
      <c r="G212" s="340"/>
      <c r="H212" s="331" t="s">
        <v>367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368</v>
      </c>
      <c r="G213" s="340"/>
      <c r="H213" s="331" t="s">
        <v>533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493</v>
      </c>
      <c r="D215" s="279"/>
      <c r="E215" s="279"/>
      <c r="F215" s="302">
        <v>1</v>
      </c>
      <c r="G215" s="340"/>
      <c r="H215" s="331" t="s">
        <v>534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535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536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537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DESKTOP-5SO6M3P\pc</dc:creator>
  <cp:lastModifiedBy>DESKTOP-5SO6M3P\pc</cp:lastModifiedBy>
  <dcterms:created xsi:type="dcterms:W3CDTF">2025-09-01T14:35:01Z</dcterms:created>
  <dcterms:modified xsi:type="dcterms:W3CDTF">2025-09-01T14:35:05Z</dcterms:modified>
</cp:coreProperties>
</file>